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360" windowHeight="6530" tabRatio="920" firstSheet="5" activeTab="8"/>
  </bookViews>
  <sheets>
    <sheet name="MČR 2015 - týmy" sheetId="11" r:id="rId1"/>
    <sheet name="soupisky 1. liga" sheetId="14" r:id="rId2"/>
    <sheet name="soupisky extraliga" sheetId="8" r:id="rId3"/>
    <sheet name="rozpis 1. liga" sheetId="15" r:id="rId4"/>
    <sheet name="rozpis extraliga" sheetId="6" r:id="rId5"/>
    <sheet name="tabulka 1. liga - západ" sheetId="23" r:id="rId6"/>
    <sheet name="tabulka 1.liga - východ" sheetId="22" r:id="rId7"/>
    <sheet name="Play-off 1. ligy" sheetId="24" r:id="rId8"/>
    <sheet name="tabulka extraliga" sheetId="20" r:id="rId9"/>
    <sheet name="zápis utkání" sheetId="12" r:id="rId10"/>
  </sheets>
  <calcPr calcId="144525"/>
  <webPublishObjects count="1">
    <webPublishObject id="30059" divId="mcrklubu2012_30059" destinationFile="C:\Documents and Settings\PC\Plocha\mcrklubu2012.mht"/>
  </webPublishObjects>
</workbook>
</file>

<file path=xl/calcChain.xml><?xml version="1.0" encoding="utf-8"?>
<calcChain xmlns="http://schemas.openxmlformats.org/spreadsheetml/2006/main">
  <c r="I13" i="20"/>
  <c r="J13"/>
  <c r="K13"/>
  <c r="L13"/>
  <c r="I14"/>
  <c r="J14"/>
  <c r="K14"/>
  <c r="L14"/>
  <c r="I15"/>
  <c r="J15"/>
  <c r="K15"/>
  <c r="L15"/>
  <c r="I4" i="23"/>
  <c r="K4"/>
  <c r="M4"/>
  <c r="O4"/>
  <c r="Q4"/>
  <c r="S4"/>
  <c r="U4"/>
  <c r="W4"/>
  <c r="Y4"/>
  <c r="AS8"/>
  <c r="AA4"/>
  <c r="AU8"/>
  <c r="AV8"/>
  <c r="M8"/>
  <c r="O8"/>
  <c r="Q8"/>
  <c r="S8"/>
  <c r="U8"/>
  <c r="W8"/>
  <c r="Y8"/>
  <c r="AA8"/>
  <c r="E9"/>
  <c r="F9"/>
  <c r="G9"/>
  <c r="H9"/>
  <c r="E10"/>
  <c r="F10"/>
  <c r="G10"/>
  <c r="H10"/>
  <c r="E11"/>
  <c r="F11"/>
  <c r="G11"/>
  <c r="H11"/>
  <c r="Q12"/>
  <c r="S12"/>
  <c r="U12"/>
  <c r="W12"/>
  <c r="Y12"/>
  <c r="AA12"/>
  <c r="E13"/>
  <c r="F13"/>
  <c r="G13"/>
  <c r="H13"/>
  <c r="I13"/>
  <c r="J13"/>
  <c r="K13"/>
  <c r="L13"/>
  <c r="E14"/>
  <c r="F14"/>
  <c r="G14"/>
  <c r="H14"/>
  <c r="I14"/>
  <c r="J14"/>
  <c r="K14"/>
  <c r="L14"/>
  <c r="E15"/>
  <c r="F15"/>
  <c r="G15"/>
  <c r="H15"/>
  <c r="I15"/>
  <c r="J15"/>
  <c r="K15"/>
  <c r="L15"/>
  <c r="U16"/>
  <c r="W16"/>
  <c r="Y16"/>
  <c r="AA16"/>
  <c r="E17"/>
  <c r="F17"/>
  <c r="G17"/>
  <c r="H17"/>
  <c r="I17"/>
  <c r="J17"/>
  <c r="K17"/>
  <c r="L17"/>
  <c r="M17"/>
  <c r="N17"/>
  <c r="O17"/>
  <c r="P17"/>
  <c r="E18"/>
  <c r="F18"/>
  <c r="G18"/>
  <c r="H18"/>
  <c r="I18"/>
  <c r="J18"/>
  <c r="K18"/>
  <c r="L18"/>
  <c r="M18"/>
  <c r="N18"/>
  <c r="O18"/>
  <c r="P18"/>
  <c r="E19"/>
  <c r="F19"/>
  <c r="G19"/>
  <c r="H19"/>
  <c r="I19"/>
  <c r="J19"/>
  <c r="K19"/>
  <c r="L19"/>
  <c r="M19"/>
  <c r="N19"/>
  <c r="O19"/>
  <c r="P19"/>
  <c r="Y20"/>
  <c r="AA20"/>
  <c r="E21"/>
  <c r="F21"/>
  <c r="G21"/>
  <c r="H21"/>
  <c r="I21"/>
  <c r="J21"/>
  <c r="K21"/>
  <c r="L21"/>
  <c r="M21"/>
  <c r="N21"/>
  <c r="O21"/>
  <c r="P21"/>
  <c r="Q21"/>
  <c r="R21"/>
  <c r="S21"/>
  <c r="T21"/>
  <c r="E22"/>
  <c r="F22"/>
  <c r="G22"/>
  <c r="H22"/>
  <c r="I22"/>
  <c r="J22"/>
  <c r="K22"/>
  <c r="L22"/>
  <c r="M22"/>
  <c r="N22"/>
  <c r="O22"/>
  <c r="P22"/>
  <c r="Q22"/>
  <c r="R22"/>
  <c r="S22"/>
  <c r="T22"/>
  <c r="E23"/>
  <c r="F23"/>
  <c r="G23"/>
  <c r="H23"/>
  <c r="I23"/>
  <c r="J23"/>
  <c r="K23"/>
  <c r="L23"/>
  <c r="M23"/>
  <c r="N23"/>
  <c r="O23"/>
  <c r="P23"/>
  <c r="Q23"/>
  <c r="R23"/>
  <c r="S23"/>
  <c r="T23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E26"/>
  <c r="F26"/>
  <c r="G26"/>
  <c r="H26"/>
  <c r="I26"/>
  <c r="J26"/>
  <c r="K26"/>
  <c r="L26"/>
  <c r="M26"/>
  <c r="O24"/>
  <c r="N26"/>
  <c r="O26"/>
  <c r="P26"/>
  <c r="Q26"/>
  <c r="Q24"/>
  <c r="R26"/>
  <c r="S26"/>
  <c r="T26"/>
  <c r="U26"/>
  <c r="V26"/>
  <c r="W26"/>
  <c r="X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AF35" i="22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2"/>
  <c r="I35"/>
  <c r="H35"/>
  <c r="G35"/>
  <c r="F35"/>
  <c r="E32"/>
  <c r="E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F33"/>
  <c r="AE33"/>
  <c r="AD33"/>
  <c r="AC33"/>
  <c r="AB33"/>
  <c r="AA33"/>
  <c r="Z33"/>
  <c r="Y32"/>
  <c r="Y33"/>
  <c r="X33"/>
  <c r="W33"/>
  <c r="V33"/>
  <c r="W32"/>
  <c r="U33"/>
  <c r="T33"/>
  <c r="S33"/>
  <c r="R33"/>
  <c r="S32"/>
  <c r="Q33"/>
  <c r="P33"/>
  <c r="O33"/>
  <c r="N33"/>
  <c r="O32"/>
  <c r="M33"/>
  <c r="L33"/>
  <c r="K33"/>
  <c r="J33"/>
  <c r="I33"/>
  <c r="H33"/>
  <c r="G33"/>
  <c r="F33"/>
  <c r="E33"/>
  <c r="G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B29"/>
  <c r="AA29"/>
  <c r="Z29"/>
  <c r="Y29"/>
  <c r="X29"/>
  <c r="W29"/>
  <c r="V29"/>
  <c r="U29"/>
  <c r="U28"/>
  <c r="T29"/>
  <c r="S29"/>
  <c r="Q28"/>
  <c r="R29"/>
  <c r="S28"/>
  <c r="Q29"/>
  <c r="P29"/>
  <c r="O29"/>
  <c r="N29"/>
  <c r="O28"/>
  <c r="M29"/>
  <c r="L29"/>
  <c r="K29"/>
  <c r="J29"/>
  <c r="I29"/>
  <c r="I28"/>
  <c r="H29"/>
  <c r="G29"/>
  <c r="F29"/>
  <c r="E29"/>
  <c r="E28"/>
  <c r="AI28"/>
  <c r="AG28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6"/>
  <c r="W26"/>
  <c r="V26"/>
  <c r="U26"/>
  <c r="T26"/>
  <c r="S26"/>
  <c r="R26"/>
  <c r="Q24"/>
  <c r="Q26"/>
  <c r="P26"/>
  <c r="O26"/>
  <c r="N26"/>
  <c r="O24"/>
  <c r="M26"/>
  <c r="L26"/>
  <c r="K26"/>
  <c r="J26"/>
  <c r="K24"/>
  <c r="I26"/>
  <c r="H26"/>
  <c r="G26"/>
  <c r="F26"/>
  <c r="E24"/>
  <c r="E26"/>
  <c r="X25"/>
  <c r="W25"/>
  <c r="V25"/>
  <c r="W24"/>
  <c r="U25"/>
  <c r="T25"/>
  <c r="S25"/>
  <c r="R25"/>
  <c r="Q25"/>
  <c r="P25"/>
  <c r="O25"/>
  <c r="N25"/>
  <c r="M25"/>
  <c r="L25"/>
  <c r="K25"/>
  <c r="J25"/>
  <c r="I25"/>
  <c r="H25"/>
  <c r="G25"/>
  <c r="F25"/>
  <c r="E25"/>
  <c r="AI24"/>
  <c r="AG24"/>
  <c r="AE24"/>
  <c r="AC24"/>
  <c r="T23"/>
  <c r="S23"/>
  <c r="R23"/>
  <c r="Q23"/>
  <c r="P23"/>
  <c r="O23"/>
  <c r="N23"/>
  <c r="M23"/>
  <c r="L23"/>
  <c r="K23"/>
  <c r="J23"/>
  <c r="I23"/>
  <c r="H23"/>
  <c r="G23"/>
  <c r="F23"/>
  <c r="E23"/>
  <c r="T22"/>
  <c r="S22"/>
  <c r="R22"/>
  <c r="Q22"/>
  <c r="P22"/>
  <c r="O22"/>
  <c r="N22"/>
  <c r="M22"/>
  <c r="L22"/>
  <c r="K22"/>
  <c r="J22"/>
  <c r="I22"/>
  <c r="H22"/>
  <c r="G22"/>
  <c r="F22"/>
  <c r="E22"/>
  <c r="T21"/>
  <c r="S21"/>
  <c r="R21"/>
  <c r="S20"/>
  <c r="Q21"/>
  <c r="Q20"/>
  <c r="P21"/>
  <c r="O21"/>
  <c r="N21"/>
  <c r="M21"/>
  <c r="L21"/>
  <c r="K21"/>
  <c r="J21"/>
  <c r="I21"/>
  <c r="H21"/>
  <c r="G21"/>
  <c r="F21"/>
  <c r="E21"/>
  <c r="G20"/>
  <c r="AI20"/>
  <c r="AG20"/>
  <c r="AE20"/>
  <c r="AC20"/>
  <c r="AA20"/>
  <c r="Y20"/>
  <c r="P19"/>
  <c r="O19"/>
  <c r="N19"/>
  <c r="M19"/>
  <c r="L19"/>
  <c r="K19"/>
  <c r="J19"/>
  <c r="I19"/>
  <c r="H19"/>
  <c r="G19"/>
  <c r="F19"/>
  <c r="E19"/>
  <c r="P18"/>
  <c r="O18"/>
  <c r="N18"/>
  <c r="M18"/>
  <c r="L18"/>
  <c r="K18"/>
  <c r="J18"/>
  <c r="I18"/>
  <c r="H18"/>
  <c r="G18"/>
  <c r="F18"/>
  <c r="E18"/>
  <c r="P17"/>
  <c r="O17"/>
  <c r="N17"/>
  <c r="M17"/>
  <c r="M16"/>
  <c r="L17"/>
  <c r="K17"/>
  <c r="J17"/>
  <c r="I17"/>
  <c r="H17"/>
  <c r="G17"/>
  <c r="F17"/>
  <c r="E16"/>
  <c r="E17"/>
  <c r="AI16"/>
  <c r="AG16"/>
  <c r="AE16"/>
  <c r="AC16"/>
  <c r="AA16"/>
  <c r="Y16"/>
  <c r="W16"/>
  <c r="U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K12"/>
  <c r="I13"/>
  <c r="H13"/>
  <c r="G13"/>
  <c r="F13"/>
  <c r="G12"/>
  <c r="E13"/>
  <c r="AI12"/>
  <c r="AG12"/>
  <c r="AE12"/>
  <c r="AC12"/>
  <c r="AA12"/>
  <c r="Y12"/>
  <c r="W12"/>
  <c r="U12"/>
  <c r="S12"/>
  <c r="Q12"/>
  <c r="H11"/>
  <c r="G11"/>
  <c r="F11"/>
  <c r="E11"/>
  <c r="H10"/>
  <c r="G10"/>
  <c r="F10"/>
  <c r="E10"/>
  <c r="H9"/>
  <c r="G9"/>
  <c r="F9"/>
  <c r="E9"/>
  <c r="AI8"/>
  <c r="AG8"/>
  <c r="AE8"/>
  <c r="AC8"/>
  <c r="AA8"/>
  <c r="Y8"/>
  <c r="W8"/>
  <c r="U8"/>
  <c r="S8"/>
  <c r="Q8"/>
  <c r="O8"/>
  <c r="M8"/>
  <c r="AV4"/>
  <c r="AU4"/>
  <c r="AI4"/>
  <c r="AG4"/>
  <c r="AE4"/>
  <c r="AC4"/>
  <c r="AA4"/>
  <c r="Y4"/>
  <c r="W4"/>
  <c r="U4"/>
  <c r="S4"/>
  <c r="Q4"/>
  <c r="O4"/>
  <c r="M4"/>
  <c r="K4"/>
  <c r="AR4"/>
  <c r="I4"/>
  <c r="AQ4"/>
  <c r="AF35" i="20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AF34"/>
  <c r="AE34"/>
  <c r="AD34"/>
  <c r="AC34"/>
  <c r="AB34"/>
  <c r="AA34"/>
  <c r="Z34"/>
  <c r="Y34"/>
  <c r="X34"/>
  <c r="W34"/>
  <c r="V34"/>
  <c r="U32"/>
  <c r="U34"/>
  <c r="T34"/>
  <c r="S34"/>
  <c r="R34"/>
  <c r="S32"/>
  <c r="Q34"/>
  <c r="P34"/>
  <c r="O34"/>
  <c r="N34"/>
  <c r="M34"/>
  <c r="L34"/>
  <c r="K34"/>
  <c r="J34"/>
  <c r="K32"/>
  <c r="I34"/>
  <c r="H34"/>
  <c r="G34"/>
  <c r="F34"/>
  <c r="E32"/>
  <c r="E34"/>
  <c r="AF33"/>
  <c r="AE33"/>
  <c r="AD33"/>
  <c r="AC32"/>
  <c r="AC33"/>
  <c r="AB33"/>
  <c r="AA33"/>
  <c r="Z33"/>
  <c r="Y33"/>
  <c r="X33"/>
  <c r="W33"/>
  <c r="V33"/>
  <c r="W32"/>
  <c r="U33"/>
  <c r="T33"/>
  <c r="S33"/>
  <c r="R33"/>
  <c r="Q33"/>
  <c r="P33"/>
  <c r="O33"/>
  <c r="N33"/>
  <c r="M33"/>
  <c r="L33"/>
  <c r="K33"/>
  <c r="J33"/>
  <c r="I33"/>
  <c r="H33"/>
  <c r="G33"/>
  <c r="F33"/>
  <c r="E33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B30"/>
  <c r="AA30"/>
  <c r="Z30"/>
  <c r="Y30"/>
  <c r="X30"/>
  <c r="W30"/>
  <c r="V30"/>
  <c r="U30"/>
  <c r="T30"/>
  <c r="S30"/>
  <c r="R30"/>
  <c r="Q30"/>
  <c r="P30"/>
  <c r="O30"/>
  <c r="N30"/>
  <c r="M30"/>
  <c r="O28"/>
  <c r="L30"/>
  <c r="K30"/>
  <c r="J30"/>
  <c r="I30"/>
  <c r="H30"/>
  <c r="G30"/>
  <c r="F30"/>
  <c r="E30"/>
  <c r="AB29"/>
  <c r="AA29"/>
  <c r="Z29"/>
  <c r="Y29"/>
  <c r="X29"/>
  <c r="W29"/>
  <c r="V29"/>
  <c r="W28"/>
  <c r="U29"/>
  <c r="T29"/>
  <c r="S29"/>
  <c r="R29"/>
  <c r="Q29"/>
  <c r="P29"/>
  <c r="O29"/>
  <c r="N29"/>
  <c r="M29"/>
  <c r="L29"/>
  <c r="K29"/>
  <c r="J29"/>
  <c r="I29"/>
  <c r="H29"/>
  <c r="G29"/>
  <c r="F29"/>
  <c r="AU9"/>
  <c r="E29"/>
  <c r="AI28"/>
  <c r="AG28"/>
  <c r="X27"/>
  <c r="W27"/>
  <c r="V27"/>
  <c r="U24"/>
  <c r="U27"/>
  <c r="T27"/>
  <c r="S27"/>
  <c r="R27"/>
  <c r="Q27"/>
  <c r="P27"/>
  <c r="O27"/>
  <c r="N27"/>
  <c r="M27"/>
  <c r="L27"/>
  <c r="K27"/>
  <c r="J27"/>
  <c r="I27"/>
  <c r="H27"/>
  <c r="G27"/>
  <c r="F27"/>
  <c r="E27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X25"/>
  <c r="W25"/>
  <c r="V25"/>
  <c r="W24"/>
  <c r="U25"/>
  <c r="T25"/>
  <c r="S25"/>
  <c r="R25"/>
  <c r="Q25"/>
  <c r="P25"/>
  <c r="O25"/>
  <c r="N25"/>
  <c r="O24"/>
  <c r="M25"/>
  <c r="L25"/>
  <c r="K25"/>
  <c r="J25"/>
  <c r="K24"/>
  <c r="I25"/>
  <c r="H25"/>
  <c r="G25"/>
  <c r="F25"/>
  <c r="AU11"/>
  <c r="E25"/>
  <c r="AI24"/>
  <c r="AG24"/>
  <c r="AE24"/>
  <c r="AC24"/>
  <c r="T23"/>
  <c r="S23"/>
  <c r="R23"/>
  <c r="Q23"/>
  <c r="P23"/>
  <c r="O23"/>
  <c r="N23"/>
  <c r="M23"/>
  <c r="L23"/>
  <c r="K23"/>
  <c r="J23"/>
  <c r="I23"/>
  <c r="H23"/>
  <c r="G23"/>
  <c r="F23"/>
  <c r="E23"/>
  <c r="T22"/>
  <c r="S22"/>
  <c r="R22"/>
  <c r="Q22"/>
  <c r="P22"/>
  <c r="O22"/>
  <c r="N22"/>
  <c r="M22"/>
  <c r="L22"/>
  <c r="K22"/>
  <c r="J22"/>
  <c r="I22"/>
  <c r="H22"/>
  <c r="G22"/>
  <c r="F22"/>
  <c r="E22"/>
  <c r="T21"/>
  <c r="S21"/>
  <c r="R21"/>
  <c r="Q21"/>
  <c r="S20"/>
  <c r="P21"/>
  <c r="O21"/>
  <c r="N21"/>
  <c r="M21"/>
  <c r="M20"/>
  <c r="L21"/>
  <c r="K21"/>
  <c r="AT8"/>
  <c r="J21"/>
  <c r="I21"/>
  <c r="I20"/>
  <c r="H21"/>
  <c r="G21"/>
  <c r="F21"/>
  <c r="E21"/>
  <c r="E20"/>
  <c r="AI20"/>
  <c r="AG20"/>
  <c r="AE20"/>
  <c r="AC20"/>
  <c r="AA20"/>
  <c r="Y20"/>
  <c r="P19"/>
  <c r="O19"/>
  <c r="N19"/>
  <c r="M19"/>
  <c r="L19"/>
  <c r="K19"/>
  <c r="J19"/>
  <c r="I19"/>
  <c r="H19"/>
  <c r="G19"/>
  <c r="F19"/>
  <c r="E19"/>
  <c r="P18"/>
  <c r="O18"/>
  <c r="N18"/>
  <c r="M18"/>
  <c r="L18"/>
  <c r="K18"/>
  <c r="J18"/>
  <c r="I18"/>
  <c r="I16"/>
  <c r="H18"/>
  <c r="G18"/>
  <c r="F18"/>
  <c r="E18"/>
  <c r="G16"/>
  <c r="P17"/>
  <c r="O17"/>
  <c r="N17"/>
  <c r="M17"/>
  <c r="L17"/>
  <c r="K17"/>
  <c r="J17"/>
  <c r="I17"/>
  <c r="H17"/>
  <c r="G17"/>
  <c r="F17"/>
  <c r="AU5"/>
  <c r="E17"/>
  <c r="AT5"/>
  <c r="AI16"/>
  <c r="AG16"/>
  <c r="AE16"/>
  <c r="AC16"/>
  <c r="AA16"/>
  <c r="Y16"/>
  <c r="W16"/>
  <c r="U16"/>
  <c r="H15"/>
  <c r="G15"/>
  <c r="F15"/>
  <c r="E15"/>
  <c r="H14"/>
  <c r="G14"/>
  <c r="F14"/>
  <c r="E14"/>
  <c r="H13"/>
  <c r="G13"/>
  <c r="F13"/>
  <c r="E13"/>
  <c r="AT7"/>
  <c r="AI12"/>
  <c r="AG12"/>
  <c r="AE12"/>
  <c r="AC12"/>
  <c r="AA12"/>
  <c r="Y12"/>
  <c r="W12"/>
  <c r="U12"/>
  <c r="S12"/>
  <c r="Q12"/>
  <c r="H11"/>
  <c r="G11"/>
  <c r="F11"/>
  <c r="E11"/>
  <c r="H10"/>
  <c r="G10"/>
  <c r="F10"/>
  <c r="E10"/>
  <c r="H9"/>
  <c r="G9"/>
  <c r="F9"/>
  <c r="E9"/>
  <c r="AI8"/>
  <c r="AG8"/>
  <c r="AE8"/>
  <c r="AC8"/>
  <c r="AA8"/>
  <c r="Y8"/>
  <c r="W8"/>
  <c r="U8"/>
  <c r="S8"/>
  <c r="Q8"/>
  <c r="O8"/>
  <c r="M8"/>
  <c r="AU4"/>
  <c r="AT4"/>
  <c r="AI4"/>
  <c r="AG4"/>
  <c r="AE4"/>
  <c r="AC4"/>
  <c r="AA4"/>
  <c r="Y4"/>
  <c r="W4"/>
  <c r="U4"/>
  <c r="S4"/>
  <c r="Q4"/>
  <c r="O4"/>
  <c r="M4"/>
  <c r="K4"/>
  <c r="AQ4"/>
  <c r="I4"/>
  <c r="AP4"/>
  <c r="S24"/>
  <c r="I12" i="22"/>
  <c r="I28" i="20"/>
  <c r="K16" i="23"/>
  <c r="G12"/>
  <c r="S24" i="22"/>
  <c r="M28"/>
  <c r="Q32"/>
  <c r="G16" i="23"/>
  <c r="U24" i="22"/>
  <c r="U24" i="23"/>
  <c r="S20"/>
  <c r="M20"/>
  <c r="AV9"/>
  <c r="E8"/>
  <c r="AP9"/>
  <c r="I16" i="22"/>
  <c r="O16"/>
  <c r="E12"/>
  <c r="AS8"/>
  <c r="AU8"/>
  <c r="AT4"/>
  <c r="E12" i="20"/>
  <c r="E28"/>
  <c r="Q20"/>
  <c r="K16" i="22"/>
  <c r="E20"/>
  <c r="AV8"/>
  <c r="G32" i="20"/>
  <c r="AT11"/>
  <c r="I24"/>
  <c r="K12"/>
  <c r="M28"/>
  <c r="Y28"/>
  <c r="AA28"/>
  <c r="E16"/>
  <c r="AS4"/>
  <c r="AN4"/>
  <c r="G24" i="23"/>
  <c r="E24"/>
  <c r="AT8"/>
  <c r="AU7"/>
  <c r="I24"/>
  <c r="K24"/>
  <c r="AV7"/>
  <c r="AU5"/>
  <c r="G20"/>
  <c r="AQ8"/>
  <c r="AP8"/>
  <c r="E20"/>
  <c r="AR8"/>
  <c r="AN8"/>
  <c r="K20"/>
  <c r="I20"/>
  <c r="AV5"/>
  <c r="AU5" i="22"/>
  <c r="G16"/>
  <c r="AR5"/>
  <c r="AV5"/>
  <c r="K20"/>
  <c r="I20"/>
  <c r="AN6"/>
  <c r="AQ8"/>
  <c r="M20"/>
  <c r="AU6"/>
  <c r="O20"/>
  <c r="AQ6"/>
  <c r="AV6"/>
  <c r="AP6"/>
  <c r="AS6"/>
  <c r="AR8"/>
  <c r="AN8"/>
  <c r="AW8" i="23"/>
  <c r="AX8"/>
  <c r="AT5" i="22"/>
  <c r="AR6"/>
  <c r="AT6"/>
  <c r="AW6"/>
  <c r="AX6"/>
  <c r="M16" i="23"/>
  <c r="AU4"/>
  <c r="O16"/>
  <c r="AR4"/>
  <c r="AV4"/>
  <c r="AT4"/>
  <c r="AA32" i="20"/>
  <c r="AO4"/>
  <c r="AV4"/>
  <c r="AR4"/>
  <c r="AT9"/>
  <c r="K20"/>
  <c r="AT6"/>
  <c r="M32"/>
  <c r="AS5" i="22"/>
  <c r="AN5"/>
  <c r="AP5"/>
  <c r="AW5"/>
  <c r="AX5"/>
  <c r="AQ5"/>
  <c r="AO8" i="20"/>
  <c r="AR8"/>
  <c r="G28"/>
  <c r="AE32"/>
  <c r="AP4" i="22"/>
  <c r="AW4"/>
  <c r="AX4"/>
  <c r="AS4"/>
  <c r="G8"/>
  <c r="AV7"/>
  <c r="E8"/>
  <c r="AU7"/>
  <c r="K28"/>
  <c r="AA32"/>
  <c r="K12" i="23"/>
  <c r="AR6"/>
  <c r="I12"/>
  <c r="AU6"/>
  <c r="G8"/>
  <c r="AU9"/>
  <c r="I12" i="20"/>
  <c r="E8"/>
  <c r="AT10"/>
  <c r="O16"/>
  <c r="M16"/>
  <c r="AR5"/>
  <c r="AP8" i="22"/>
  <c r="AW8"/>
  <c r="AS9" i="23"/>
  <c r="G20" i="20"/>
  <c r="AN8"/>
  <c r="AU8"/>
  <c r="AU6"/>
  <c r="Q32"/>
  <c r="AN4" i="22"/>
  <c r="G24"/>
  <c r="Y32" i="20"/>
  <c r="I24" i="22"/>
  <c r="AU10" i="20"/>
  <c r="G8"/>
  <c r="AU7"/>
  <c r="G12"/>
  <c r="K16"/>
  <c r="AS5"/>
  <c r="O20"/>
  <c r="E24"/>
  <c r="G24"/>
  <c r="M24"/>
  <c r="Q24"/>
  <c r="K28"/>
  <c r="Q28"/>
  <c r="S28"/>
  <c r="U28"/>
  <c r="I32"/>
  <c r="O32"/>
  <c r="AS6"/>
  <c r="AT8" i="22"/>
  <c r="M24"/>
  <c r="G28"/>
  <c r="W28"/>
  <c r="AA28"/>
  <c r="Y28"/>
  <c r="K32"/>
  <c r="M32"/>
  <c r="U32"/>
  <c r="AC32"/>
  <c r="AE32"/>
  <c r="W24" i="23"/>
  <c r="S24"/>
  <c r="AR7"/>
  <c r="M24"/>
  <c r="Q20"/>
  <c r="AP5"/>
  <c r="O20"/>
  <c r="I16"/>
  <c r="E16"/>
  <c r="E12"/>
  <c r="AV6"/>
  <c r="AN9" i="20"/>
  <c r="AW4"/>
  <c r="AP6"/>
  <c r="AP6" i="23"/>
  <c r="AS6"/>
  <c r="AQ6"/>
  <c r="AN6"/>
  <c r="AP4"/>
  <c r="AW4"/>
  <c r="AN4"/>
  <c r="AS4"/>
  <c r="AQ4"/>
  <c r="AT5"/>
  <c r="AN5"/>
  <c r="AR5"/>
  <c r="AS7"/>
  <c r="AP7"/>
  <c r="AO9" i="20"/>
  <c r="AS11"/>
  <c r="AQ11"/>
  <c r="AS7"/>
  <c r="AQ7"/>
  <c r="AP7"/>
  <c r="AS10"/>
  <c r="AQ10"/>
  <c r="AN7"/>
  <c r="AP9"/>
  <c r="AT7" i="23"/>
  <c r="AX8" i="22"/>
  <c r="AR7" i="20"/>
  <c r="AO7"/>
  <c r="AV7"/>
  <c r="AT9" i="23"/>
  <c r="AR9"/>
  <c r="AQ9"/>
  <c r="AW9"/>
  <c r="AX9"/>
  <c r="AN9"/>
  <c r="AO5" i="20"/>
  <c r="AQ5"/>
  <c r="AR9"/>
  <c r="AQ6"/>
  <c r="AR6"/>
  <c r="AN6"/>
  <c r="AT6" i="23"/>
  <c r="AN11" i="20"/>
  <c r="AO11"/>
  <c r="AR11"/>
  <c r="AP11"/>
  <c r="AP5"/>
  <c r="AQ8"/>
  <c r="AS8"/>
  <c r="AN7" i="23"/>
  <c r="AN10" i="20"/>
  <c r="AP10"/>
  <c r="AO10"/>
  <c r="AR10"/>
  <c r="AP7" i="22"/>
  <c r="AN7"/>
  <c r="AQ7"/>
  <c r="AS7"/>
  <c r="AT7"/>
  <c r="AR7"/>
  <c r="AQ9" i="20"/>
  <c r="AS9"/>
  <c r="AP8"/>
  <c r="AV8"/>
  <c r="AW8"/>
  <c r="AN5"/>
  <c r="AQ5" i="23"/>
  <c r="AW5"/>
  <c r="AX5"/>
  <c r="AO6" i="20"/>
  <c r="AV6"/>
  <c r="AS5" i="23"/>
  <c r="AQ7"/>
  <c r="AW6" i="20"/>
  <c r="AW7"/>
  <c r="AW7" i="22"/>
  <c r="AX7"/>
  <c r="AV10" i="20"/>
  <c r="AW10"/>
  <c r="AV5"/>
  <c r="AW5"/>
  <c r="AV9"/>
  <c r="AW9"/>
  <c r="AV11"/>
  <c r="AW11"/>
  <c r="AW7" i="23"/>
  <c r="AX7"/>
  <c r="AX4"/>
  <c r="AW6"/>
  <c r="AX6"/>
</calcChain>
</file>

<file path=xl/sharedStrings.xml><?xml version="1.0" encoding="utf-8"?>
<sst xmlns="http://schemas.openxmlformats.org/spreadsheetml/2006/main" count="1531" uniqueCount="521">
  <si>
    <t>PCP Lipník</t>
  </si>
  <si>
    <t>Osika Plzeň</t>
  </si>
  <si>
    <t>PC Kolová</t>
  </si>
  <si>
    <t>Carreau Brno</t>
  </si>
  <si>
    <t>PEK Stolín</t>
  </si>
  <si>
    <t>POP Praha</t>
  </si>
  <si>
    <t>Extraliga</t>
  </si>
  <si>
    <t>1.kolo</t>
  </si>
  <si>
    <t>Pořadatel</t>
  </si>
  <si>
    <t>2.kolo</t>
  </si>
  <si>
    <t>3.kolo</t>
  </si>
  <si>
    <t>4.kolo</t>
  </si>
  <si>
    <t>SOUTĚŽ</t>
  </si>
  <si>
    <t>EXTRALIGA</t>
  </si>
  <si>
    <t>DRUŽSTVO</t>
  </si>
  <si>
    <t>PC KOLOVÁ</t>
  </si>
  <si>
    <t>SOUPISKA</t>
  </si>
  <si>
    <t>Ž/M</t>
  </si>
  <si>
    <t>HRÁČ (-KA )</t>
  </si>
  <si>
    <t>LICENCE</t>
  </si>
  <si>
    <t>1 - kapitán</t>
  </si>
  <si>
    <t>POP PRAHA</t>
  </si>
  <si>
    <t>číslo</t>
  </si>
  <si>
    <t>1.KPK Vrchlabí A</t>
  </si>
  <si>
    <t>Příjmení</t>
  </si>
  <si>
    <t>Jméno</t>
  </si>
  <si>
    <t>licence</t>
  </si>
  <si>
    <t>Tým A</t>
  </si>
  <si>
    <t>kapitán A</t>
  </si>
  <si>
    <t>podpis</t>
  </si>
  <si>
    <t>Tým B</t>
  </si>
  <si>
    <t>kapitán B</t>
  </si>
  <si>
    <t>3x3mix</t>
  </si>
  <si>
    <t>2x2</t>
  </si>
  <si>
    <t>2x2mix</t>
  </si>
  <si>
    <t>3x3</t>
  </si>
  <si>
    <t>E</t>
  </si>
  <si>
    <t>R</t>
  </si>
  <si>
    <t>O</t>
  </si>
  <si>
    <t>K</t>
  </si>
  <si>
    <t>S</t>
  </si>
  <si>
    <t>C</t>
  </si>
  <si>
    <t>L</t>
  </si>
  <si>
    <t>M</t>
  </si>
  <si>
    <t>D</t>
  </si>
  <si>
    <t>Ý</t>
  </si>
  <si>
    <t>V</t>
  </si>
  <si>
    <t>U</t>
  </si>
  <si>
    <t>T</t>
  </si>
  <si>
    <t>Á</t>
  </si>
  <si>
    <t>N</t>
  </si>
  <si>
    <t>Í</t>
  </si>
  <si>
    <t>MISTROVSTVÍ ČESKÉ REPUBLIKY KLUBŮ - ZÁPIS UTKÁNÍ</t>
  </si>
  <si>
    <t>Místo</t>
  </si>
  <si>
    <t>Datum</t>
  </si>
  <si>
    <t>Podpis rozhodčí</t>
  </si>
  <si>
    <t>Podpis kap. A</t>
  </si>
  <si>
    <t>Podpis kap. B</t>
  </si>
  <si>
    <t>:</t>
  </si>
  <si>
    <t>Poznámky kap. A</t>
  </si>
  <si>
    <t>Poznámky kap .B</t>
  </si>
  <si>
    <t>Poznámky rozhodčí</t>
  </si>
  <si>
    <t>PCP LIPNÍK</t>
  </si>
  <si>
    <t>1.liga - VÝCHOD</t>
  </si>
  <si>
    <t>1. liga - ZÁPAD</t>
  </si>
  <si>
    <t>Ž</t>
  </si>
  <si>
    <t>SKP KULOVÁ OSMA</t>
  </si>
  <si>
    <t>KONTAKT</t>
  </si>
  <si>
    <t>Ivo Kacerovský - tel. 723 062 437             thall@volny.cz</t>
  </si>
  <si>
    <t>CdP Loděnice</t>
  </si>
  <si>
    <t>1. KPK Vrchlabí B</t>
  </si>
  <si>
    <t>Tomáš Michálek - tel. 721 263 703 michalek.carreau@seznam.cz</t>
  </si>
  <si>
    <t>Lubomír</t>
  </si>
  <si>
    <t>Josef</t>
  </si>
  <si>
    <t>Pavel</t>
  </si>
  <si>
    <t>Hana</t>
  </si>
  <si>
    <t>Barnatová</t>
  </si>
  <si>
    <t>Jana</t>
  </si>
  <si>
    <t>Bartoš</t>
  </si>
  <si>
    <t>Martin</t>
  </si>
  <si>
    <t>1. KPK Vrchlabí</t>
  </si>
  <si>
    <t>Zuzana</t>
  </si>
  <si>
    <t>Filip</t>
  </si>
  <si>
    <t>Milan</t>
  </si>
  <si>
    <t>Miroslav</t>
  </si>
  <si>
    <t>Tomáš</t>
  </si>
  <si>
    <t>Eva</t>
  </si>
  <si>
    <t>Michal</t>
  </si>
  <si>
    <t>Beneda</t>
  </si>
  <si>
    <t>Jiří</t>
  </si>
  <si>
    <t>Beránek</t>
  </si>
  <si>
    <t>Daniel</t>
  </si>
  <si>
    <t>Lucie</t>
  </si>
  <si>
    <t>Radka</t>
  </si>
  <si>
    <t>Petr</t>
  </si>
  <si>
    <t>Borovička</t>
  </si>
  <si>
    <t>Oldřich</t>
  </si>
  <si>
    <t>SKP Kulová osma</t>
  </si>
  <si>
    <t>Borovičková</t>
  </si>
  <si>
    <t>Eliška</t>
  </si>
  <si>
    <t>Ivan</t>
  </si>
  <si>
    <t>Jan</t>
  </si>
  <si>
    <t>Jaroslav</t>
  </si>
  <si>
    <t>Brabec</t>
  </si>
  <si>
    <t>Karel</t>
  </si>
  <si>
    <t>Brázda</t>
  </si>
  <si>
    <t>Vladimír</t>
  </si>
  <si>
    <t>Zdeněk</t>
  </si>
  <si>
    <t>Radim</t>
  </si>
  <si>
    <t>Bílek</t>
  </si>
  <si>
    <t>Rudolf</t>
  </si>
  <si>
    <t>Bílková</t>
  </si>
  <si>
    <t>Blanka</t>
  </si>
  <si>
    <t>Ivana</t>
  </si>
  <si>
    <t>Chalupecký</t>
  </si>
  <si>
    <t>Václav</t>
  </si>
  <si>
    <t>Marie</t>
  </si>
  <si>
    <t>David</t>
  </si>
  <si>
    <t>Kateřina</t>
  </si>
  <si>
    <t>Jiřina</t>
  </si>
  <si>
    <t>Dohnal</t>
  </si>
  <si>
    <t>Renata</t>
  </si>
  <si>
    <t>Dočkalová</t>
  </si>
  <si>
    <t>Jiří st.</t>
  </si>
  <si>
    <t>Dušková</t>
  </si>
  <si>
    <t>Dvořáková</t>
  </si>
  <si>
    <t>Jarmila</t>
  </si>
  <si>
    <t>Tatiana</t>
  </si>
  <si>
    <t>Bohumil</t>
  </si>
  <si>
    <t>Fatka</t>
  </si>
  <si>
    <t>Stanislav</t>
  </si>
  <si>
    <t>Ferlay</t>
  </si>
  <si>
    <t>Frank</t>
  </si>
  <si>
    <t>Jakub</t>
  </si>
  <si>
    <t>František</t>
  </si>
  <si>
    <t>Ivo</t>
  </si>
  <si>
    <t>Dana</t>
  </si>
  <si>
    <t>Gubiš</t>
  </si>
  <si>
    <t>Ondřej</t>
  </si>
  <si>
    <t>Hlavatý</t>
  </si>
  <si>
    <t>Vadim</t>
  </si>
  <si>
    <t>Hlaváček</t>
  </si>
  <si>
    <t>Hložek</t>
  </si>
  <si>
    <t>Hodboď</t>
  </si>
  <si>
    <t>Hokešová</t>
  </si>
  <si>
    <t>Horálková</t>
  </si>
  <si>
    <t>Horáček</t>
  </si>
  <si>
    <t>Jindřich</t>
  </si>
  <si>
    <t>Hubáček</t>
  </si>
  <si>
    <t>Hytych</t>
  </si>
  <si>
    <t>Hájek</t>
  </si>
  <si>
    <t>Hájková</t>
  </si>
  <si>
    <t>Iveta</t>
  </si>
  <si>
    <t>Imlauf</t>
  </si>
  <si>
    <t>Jarůšek</t>
  </si>
  <si>
    <t>Monika</t>
  </si>
  <si>
    <t>Ježek</t>
  </si>
  <si>
    <t>Jirkovský</t>
  </si>
  <si>
    <t>Johanovský</t>
  </si>
  <si>
    <t>Juráň</t>
  </si>
  <si>
    <t>Kacerovský</t>
  </si>
  <si>
    <t>Kalivoda</t>
  </si>
  <si>
    <t>Kapeš</t>
  </si>
  <si>
    <t>Roman</t>
  </si>
  <si>
    <t>Kauca</t>
  </si>
  <si>
    <t>Ladislav</t>
  </si>
  <si>
    <t>Konšel</t>
  </si>
  <si>
    <t>Veronika</t>
  </si>
  <si>
    <t>Koudelková</t>
  </si>
  <si>
    <t>Ema</t>
  </si>
  <si>
    <t>Koňák</t>
  </si>
  <si>
    <t>Kratochvíl</t>
  </si>
  <si>
    <t>Slavomír</t>
  </si>
  <si>
    <t>Kraus</t>
  </si>
  <si>
    <t>Krejčín</t>
  </si>
  <si>
    <t>Leoš</t>
  </si>
  <si>
    <t>Krejčínová</t>
  </si>
  <si>
    <t>Lenka</t>
  </si>
  <si>
    <t>Kubeš</t>
  </si>
  <si>
    <t>Kučera</t>
  </si>
  <si>
    <t>Kyzivát</t>
  </si>
  <si>
    <t>Lenhartová</t>
  </si>
  <si>
    <t>Lánská</t>
  </si>
  <si>
    <t>Mallat</t>
  </si>
  <si>
    <t>Sylva</t>
  </si>
  <si>
    <t>Marhoul</t>
  </si>
  <si>
    <t>Mašek</t>
  </si>
  <si>
    <t>Michálek</t>
  </si>
  <si>
    <t>Mitkovová</t>
  </si>
  <si>
    <t>Mráz</t>
  </si>
  <si>
    <t>Mrázková</t>
  </si>
  <si>
    <t>Mrázová</t>
  </si>
  <si>
    <t>Ondryáš</t>
  </si>
  <si>
    <t>Pacák</t>
  </si>
  <si>
    <t>Paták</t>
  </si>
  <si>
    <t>Beatrice</t>
  </si>
  <si>
    <t>Pavýza</t>
  </si>
  <si>
    <t>Pažout</t>
  </si>
  <si>
    <t>Miloslav</t>
  </si>
  <si>
    <t>Pešout</t>
  </si>
  <si>
    <t>Pfefferová</t>
  </si>
  <si>
    <t>Pilát</t>
  </si>
  <si>
    <t>Plucar</t>
  </si>
  <si>
    <t>Plucarová</t>
  </si>
  <si>
    <t>Aleš</t>
  </si>
  <si>
    <t>Preuss</t>
  </si>
  <si>
    <t>Věra</t>
  </si>
  <si>
    <t>Proroková</t>
  </si>
  <si>
    <t>Pulda</t>
  </si>
  <si>
    <t>Miroš</t>
  </si>
  <si>
    <t>Puldová</t>
  </si>
  <si>
    <t>Punčochář</t>
  </si>
  <si>
    <t>Přibyl</t>
  </si>
  <si>
    <t>Přibylová</t>
  </si>
  <si>
    <t>Radoušová</t>
  </si>
  <si>
    <t>Rajtarová</t>
  </si>
  <si>
    <t>Reinbergrová</t>
  </si>
  <si>
    <t>Václava</t>
  </si>
  <si>
    <t>Rytíř</t>
  </si>
  <si>
    <t>Růžičková</t>
  </si>
  <si>
    <t>Slach</t>
  </si>
  <si>
    <t>Slapnička</t>
  </si>
  <si>
    <t>Slobodová</t>
  </si>
  <si>
    <t>Srnský</t>
  </si>
  <si>
    <t>Svobodová</t>
  </si>
  <si>
    <t>Vančurová</t>
  </si>
  <si>
    <t>Romana</t>
  </si>
  <si>
    <t>Vašíček</t>
  </si>
  <si>
    <t>Vašíčková</t>
  </si>
  <si>
    <t>Julie</t>
  </si>
  <si>
    <t>Vejrek</t>
  </si>
  <si>
    <t>Vencl</t>
  </si>
  <si>
    <t>Venclová</t>
  </si>
  <si>
    <t>Vlk</t>
  </si>
  <si>
    <t>Vokrouhlíková</t>
  </si>
  <si>
    <t>Vorlíček</t>
  </si>
  <si>
    <t>Zoubek</t>
  </si>
  <si>
    <t>Zátka</t>
  </si>
  <si>
    <t>Šebek</t>
  </si>
  <si>
    <t>Viktor</t>
  </si>
  <si>
    <t>Špiclová</t>
  </si>
  <si>
    <t>Adéla</t>
  </si>
  <si>
    <t>Špitálský</t>
  </si>
  <si>
    <t>Šplíchal</t>
  </si>
  <si>
    <t>Šrubařová</t>
  </si>
  <si>
    <t>Čermák</t>
  </si>
  <si>
    <t>Čihák</t>
  </si>
  <si>
    <t>1. KPK VRCHLABÍ A</t>
  </si>
  <si>
    <t>Vladimír Brázda - tel. 736 659 856 vlad.brazda@gmail.com</t>
  </si>
  <si>
    <t>PK OSIKA PLZEŇ</t>
  </si>
  <si>
    <t>CdP LODĚNICE</t>
  </si>
  <si>
    <t>1. KPK VRCHLABÍ B</t>
  </si>
  <si>
    <t>Martin Bartoš - tel. 737 848 419                                    grosak@centrum.cz</t>
  </si>
  <si>
    <t>1. LIGA - ZÁPAD</t>
  </si>
  <si>
    <t>1. LIGA - VÝCHOD</t>
  </si>
  <si>
    <t>vs.</t>
  </si>
  <si>
    <t>1. KPK Vrchlabí A</t>
  </si>
  <si>
    <t>Pořadatel:</t>
  </si>
  <si>
    <t>1. liga VÝCHOD</t>
  </si>
  <si>
    <t>1. liga ZÁPAD</t>
  </si>
  <si>
    <t>Martin Hájek - tel. 604 216 189 martin.hajek@expos.cz</t>
  </si>
  <si>
    <t>Resl</t>
  </si>
  <si>
    <t>Západ 1.</t>
  </si>
  <si>
    <t>Východ 2.</t>
  </si>
  <si>
    <t>Západ 2.</t>
  </si>
  <si>
    <t>Východ 1.</t>
  </si>
  <si>
    <t>1.KPK Vrchlabí B</t>
  </si>
  <si>
    <t>PEK Stolín B</t>
  </si>
  <si>
    <t>HRODE Krumsín</t>
  </si>
  <si>
    <t>SKP Hranice VI.-Valšovice</t>
  </si>
  <si>
    <t>PEK STOLÍN A</t>
  </si>
  <si>
    <t>PEK Stolín A</t>
  </si>
  <si>
    <t>PEK STOLÍN B</t>
  </si>
  <si>
    <t>HRODE KRUMSÍN</t>
  </si>
  <si>
    <t>SKP HRANICE VI.-VALŠOVICE</t>
  </si>
  <si>
    <t>Tomáš Kutý - tel. 605 549 679 tomas.kuty1@gmail.com</t>
  </si>
  <si>
    <t>Zbyněk</t>
  </si>
  <si>
    <t>Kloudová</t>
  </si>
  <si>
    <t>Mour</t>
  </si>
  <si>
    <t>Konopásek</t>
  </si>
  <si>
    <t>Valenz</t>
  </si>
  <si>
    <t>Kovářová</t>
  </si>
  <si>
    <t>Karban</t>
  </si>
  <si>
    <t>Řezníčková</t>
  </si>
  <si>
    <t>Anna</t>
  </si>
  <si>
    <t>Gorroňo López</t>
  </si>
  <si>
    <t>Rubi</t>
  </si>
  <si>
    <t>Janoš</t>
  </si>
  <si>
    <t>Janda</t>
  </si>
  <si>
    <t>Rovný</t>
  </si>
  <si>
    <t>Grepl</t>
  </si>
  <si>
    <t>Marcián</t>
  </si>
  <si>
    <t>Kaplánek</t>
  </si>
  <si>
    <t>Pírek</t>
  </si>
  <si>
    <t>Faltýnek</t>
  </si>
  <si>
    <t>Krpec</t>
  </si>
  <si>
    <t>Krpcová</t>
  </si>
  <si>
    <t>Karásková</t>
  </si>
  <si>
    <t>Františka</t>
  </si>
  <si>
    <t>Pořízka</t>
  </si>
  <si>
    <t>Zbyšek</t>
  </si>
  <si>
    <t>Karásek</t>
  </si>
  <si>
    <t>Soldán</t>
  </si>
  <si>
    <t>Pánek</t>
  </si>
  <si>
    <t>Rolínek</t>
  </si>
  <si>
    <t>Drmola</t>
  </si>
  <si>
    <t>Adam</t>
  </si>
  <si>
    <t>Kobza</t>
  </si>
  <si>
    <t>Kutý</t>
  </si>
  <si>
    <t>Jakeš</t>
  </si>
  <si>
    <t>Gratcl</t>
  </si>
  <si>
    <t>Kutá</t>
  </si>
  <si>
    <t>Miloslava</t>
  </si>
  <si>
    <t>Tománek</t>
  </si>
  <si>
    <t>Navalaný</t>
  </si>
  <si>
    <t>Suk</t>
  </si>
  <si>
    <t>Ježíšek</t>
  </si>
  <si>
    <t>Suková</t>
  </si>
  <si>
    <t>Ondruška</t>
  </si>
  <si>
    <t>Jakešová</t>
  </si>
  <si>
    <t>Gabriela</t>
  </si>
  <si>
    <t>Ježíšková</t>
  </si>
  <si>
    <t>Božena</t>
  </si>
  <si>
    <t>Skácel</t>
  </si>
  <si>
    <t>Pechová</t>
  </si>
  <si>
    <t>Jan Marhoul - tel. 773 536 466   cdplodenice@seznam.cz</t>
  </si>
  <si>
    <t>Play-off</t>
  </si>
  <si>
    <t>o 3. místo</t>
  </si>
  <si>
    <t>Finále</t>
  </si>
  <si>
    <t>Carreau Brno A</t>
  </si>
  <si>
    <t>PK OSIKA Plzeň</t>
  </si>
  <si>
    <t>PC Sokol Lipník</t>
  </si>
  <si>
    <t>Petank Club Praha</t>
  </si>
  <si>
    <t>Carreau Brno B</t>
  </si>
  <si>
    <t>MČR KLUBŮ 2015</t>
  </si>
  <si>
    <t>Klenner</t>
  </si>
  <si>
    <t>Michalička</t>
  </si>
  <si>
    <t>Lukáš</t>
  </si>
  <si>
    <t>Buchtele</t>
  </si>
  <si>
    <t>Petr st.</t>
  </si>
  <si>
    <t>Míček</t>
  </si>
  <si>
    <t>Škarda</t>
  </si>
  <si>
    <t>Ondřej Preuss - tel. 775 099 488    ondra.preuss@seznam.cz</t>
  </si>
  <si>
    <t>Hodboďová</t>
  </si>
  <si>
    <t>Hladký</t>
  </si>
  <si>
    <t>Mrázek</t>
  </si>
  <si>
    <t>Stanislav st.</t>
  </si>
  <si>
    <t>Pospíšilová</t>
  </si>
  <si>
    <t>Šárka</t>
  </si>
  <si>
    <t>Froněk</t>
  </si>
  <si>
    <t>Nagy</t>
  </si>
  <si>
    <t>Tyrol</t>
  </si>
  <si>
    <t>Vondrouš</t>
  </si>
  <si>
    <t>Froňková</t>
  </si>
  <si>
    <t>Vedralová</t>
  </si>
  <si>
    <t>Gerle</t>
  </si>
  <si>
    <t>Zemanová</t>
  </si>
  <si>
    <t>Erika</t>
  </si>
  <si>
    <t>Stanislav ml.</t>
  </si>
  <si>
    <t>CARREAU BRNO A</t>
  </si>
  <si>
    <t>Kulový blesk Olomouc</t>
  </si>
  <si>
    <t>Václav Slapnička - tel. 604 720 276     vaclav.slapnicka@atlas.cz</t>
  </si>
  <si>
    <t>Schneider</t>
  </si>
  <si>
    <t>Matějka</t>
  </si>
  <si>
    <t>Hanuš</t>
  </si>
  <si>
    <t>Fára</t>
  </si>
  <si>
    <t>Fárová</t>
  </si>
  <si>
    <t>Helena</t>
  </si>
  <si>
    <t>Dušáková</t>
  </si>
  <si>
    <t>Hedvika</t>
  </si>
  <si>
    <t>Lhoták</t>
  </si>
  <si>
    <t>Tomáš Jirkovský - tel. 608 746 407  jana.laser@seznam.cz</t>
  </si>
  <si>
    <t>Hůrka</t>
  </si>
  <si>
    <t>PC SOKOL LIPNÍK</t>
  </si>
  <si>
    <t>Petr Fafek - tel. 604 143 620                 fafek@atlas.cz</t>
  </si>
  <si>
    <t>Fafek</t>
  </si>
  <si>
    <t>Morávek</t>
  </si>
  <si>
    <t>Zdobinský</t>
  </si>
  <si>
    <t>Vavrovič</t>
  </si>
  <si>
    <t>Fafková</t>
  </si>
  <si>
    <t>Chalupa</t>
  </si>
  <si>
    <t>Muzikant</t>
  </si>
  <si>
    <t>Moucha</t>
  </si>
  <si>
    <t>Petr ml.</t>
  </si>
  <si>
    <t>Chaloupek</t>
  </si>
  <si>
    <t>Chludilová</t>
  </si>
  <si>
    <t>Zdobinská</t>
  </si>
  <si>
    <t>Libuše</t>
  </si>
  <si>
    <t>Muzikantová</t>
  </si>
  <si>
    <t>Naděžda</t>
  </si>
  <si>
    <t>Tymeš</t>
  </si>
  <si>
    <t>Koucký</t>
  </si>
  <si>
    <t>Radek</t>
  </si>
  <si>
    <t>Kohoutová</t>
  </si>
  <si>
    <t>Petříková</t>
  </si>
  <si>
    <t>Salač</t>
  </si>
  <si>
    <t>Syrová</t>
  </si>
  <si>
    <t>Andrea</t>
  </si>
  <si>
    <t>Šáfr</t>
  </si>
  <si>
    <t>Basař</t>
  </si>
  <si>
    <t>PK JUPITER VĚDOMICE A</t>
  </si>
  <si>
    <t xml:space="preserve">Milan Lapihuska - tel. 723 852 274                          milan.lapihuska@seznam.cz </t>
  </si>
  <si>
    <t>Lapihuska</t>
  </si>
  <si>
    <t>Milan ml.</t>
  </si>
  <si>
    <t>Robert</t>
  </si>
  <si>
    <t>Horáčková</t>
  </si>
  <si>
    <t>Simona</t>
  </si>
  <si>
    <t>Kulhánek</t>
  </si>
  <si>
    <t>PK JUPITER VĚDOMICE B</t>
  </si>
  <si>
    <t xml:space="preserve">Tomáš Piller - tel. 605 277 200                          t.piller@piller.cz </t>
  </si>
  <si>
    <t>Piller</t>
  </si>
  <si>
    <t>Pillerová</t>
  </si>
  <si>
    <t>Demčík</t>
  </si>
  <si>
    <t>Demčíková</t>
  </si>
  <si>
    <t>Beranová</t>
  </si>
  <si>
    <t>Pavla</t>
  </si>
  <si>
    <t>Josef Čihák - tel. 604 530 788      cigakpepino@seznam.cz</t>
  </si>
  <si>
    <t>Mandíková</t>
  </si>
  <si>
    <t>Kocourek</t>
  </si>
  <si>
    <t>Bedřich</t>
  </si>
  <si>
    <t>Kocourková</t>
  </si>
  <si>
    <t>Oldřiška</t>
  </si>
  <si>
    <t>PETANK CLUB PRAHA</t>
  </si>
  <si>
    <t>Tomáš Klír - tel. 605 739 617 info@petankclubpraha.cz</t>
  </si>
  <si>
    <t>Klír</t>
  </si>
  <si>
    <t>Boubínová</t>
  </si>
  <si>
    <t>Vendula</t>
  </si>
  <si>
    <t>Vinter</t>
  </si>
  <si>
    <t>Vorel</t>
  </si>
  <si>
    <t>Jehlíková</t>
  </si>
  <si>
    <t>Martina</t>
  </si>
  <si>
    <t>Leistnerová</t>
  </si>
  <si>
    <t>Jankovský</t>
  </si>
  <si>
    <t>Čížek</t>
  </si>
  <si>
    <t>Chvátalová</t>
  </si>
  <si>
    <t>Jílek</t>
  </si>
  <si>
    <t>Lyashenko</t>
  </si>
  <si>
    <t>Vladimir</t>
  </si>
  <si>
    <t>Balík</t>
  </si>
  <si>
    <t>Zálešák</t>
  </si>
  <si>
    <t>Brichta</t>
  </si>
  <si>
    <t>Jiroušek</t>
  </si>
  <si>
    <t>Novák</t>
  </si>
  <si>
    <t>Jan Hendrych - tel. 602 121 218             hendrychj@seznam.cz</t>
  </si>
  <si>
    <t>Hendrych</t>
  </si>
  <si>
    <t>Mallatová</t>
  </si>
  <si>
    <t>Barbora</t>
  </si>
  <si>
    <t>Dorota</t>
  </si>
  <si>
    <t>Trudič</t>
  </si>
  <si>
    <t>Martin ml.</t>
  </si>
  <si>
    <t>Jiří ml.</t>
  </si>
  <si>
    <t>Jablonský</t>
  </si>
  <si>
    <t>KULOVÝ BLESK OLOMOUC</t>
  </si>
  <si>
    <t>Pavel Konečný - tel. 602 730 922     info@kulovyblesk.com</t>
  </si>
  <si>
    <t>Konečný</t>
  </si>
  <si>
    <t>Konečná</t>
  </si>
  <si>
    <t>Mariana</t>
  </si>
  <si>
    <t>Hildenbrand</t>
  </si>
  <si>
    <t>Benjamin</t>
  </si>
  <si>
    <t>Skopal</t>
  </si>
  <si>
    <t>Voňka</t>
  </si>
  <si>
    <t>Jonáš</t>
  </si>
  <si>
    <t>Rozsypalová</t>
  </si>
  <si>
    <t>CARREAU BRNO B</t>
  </si>
  <si>
    <t>Soňa Michálková - tel.606 905 266                               mic@asa-cz.cz</t>
  </si>
  <si>
    <t>Michálková</t>
  </si>
  <si>
    <t>Soňa</t>
  </si>
  <si>
    <t>Režová</t>
  </si>
  <si>
    <t>Slavíčková</t>
  </si>
  <si>
    <t>Moosová</t>
  </si>
  <si>
    <t>Krupicová</t>
  </si>
  <si>
    <t>Matyáš</t>
  </si>
  <si>
    <t>Krupica</t>
  </si>
  <si>
    <t>Moos</t>
  </si>
  <si>
    <t>Dušan</t>
  </si>
  <si>
    <t>PK JUPITER Vědomice</t>
  </si>
  <si>
    <t>PK JUPITER Vědomice A</t>
  </si>
  <si>
    <t>PK JUPITER Vědomice B</t>
  </si>
  <si>
    <t>PK Jupiter Vědomice A</t>
  </si>
  <si>
    <t>PK Jupiter Vědomice B</t>
  </si>
  <si>
    <t>Martin Pírek - tel. 732 852 145          marpi81@seznam.cz</t>
  </si>
  <si>
    <t>1.KPK    Vrchlabí A</t>
  </si>
  <si>
    <t>SLOPE Brno</t>
  </si>
  <si>
    <t>1.KPK    Vrchlabí B</t>
  </si>
  <si>
    <t>odehrané</t>
  </si>
  <si>
    <t>vítězství</t>
  </si>
  <si>
    <t>remíza</t>
  </si>
  <si>
    <t>porážka</t>
  </si>
  <si>
    <t>skore utkání</t>
  </si>
  <si>
    <t>skore celkem</t>
  </si>
  <si>
    <t>body</t>
  </si>
  <si>
    <t>koef.</t>
  </si>
  <si>
    <t>zápasy</t>
  </si>
  <si>
    <t>TÝM</t>
  </si>
  <si>
    <t>SKORE UTKÁNÍ</t>
  </si>
  <si>
    <t>1. KOLO TROJICE MIX</t>
  </si>
  <si>
    <t>1. KOLO DVOJICE</t>
  </si>
  <si>
    <t>2. KOLO DVOJICE MIX</t>
  </si>
  <si>
    <t>3. KOLO DVOJICE</t>
  </si>
  <si>
    <t>3. KOLO TROJICE</t>
  </si>
  <si>
    <t>SKP Hranice VI. Valšovice</t>
  </si>
  <si>
    <t>MČR 2015</t>
  </si>
  <si>
    <t>OSIKA Plzeň</t>
  </si>
  <si>
    <t>1. liga Západ</t>
  </si>
  <si>
    <t>1.liga-východ</t>
  </si>
  <si>
    <t>2. KOLO TROJICE</t>
  </si>
  <si>
    <t>Žižka</t>
  </si>
  <si>
    <t>Kritéria pořadí v tabulce:</t>
  </si>
  <si>
    <t>1) body</t>
  </si>
  <si>
    <t>2) skore utkání</t>
  </si>
  <si>
    <t>3) vzájemný zápas (případně minitabulka)</t>
  </si>
  <si>
    <t>4) skore celkem</t>
  </si>
  <si>
    <t>5) dodatečný zápas trojic bez specifikace</t>
  </si>
  <si>
    <t>SEMIFINÁLE</t>
  </si>
  <si>
    <t>FINÁLE</t>
  </si>
  <si>
    <t>POŘADÍ</t>
  </si>
  <si>
    <t>skóre</t>
  </si>
  <si>
    <t>Play-off 1. ligy se odehraje v neděli 4.10.2015 na hřištích CdP Loděnice se začátkem v 9:00.</t>
  </si>
  <si>
    <t>Havel</t>
  </si>
  <si>
    <t>Trýzna</t>
  </si>
  <si>
    <t>Hříště</t>
  </si>
</sst>
</file>

<file path=xl/styles.xml><?xml version="1.0" encoding="utf-8"?>
<styleSheet xmlns="http://schemas.openxmlformats.org/spreadsheetml/2006/main">
  <fonts count="44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8"/>
      <color indexed="10"/>
      <name val="Calibri"/>
      <family val="2"/>
      <charset val="238"/>
    </font>
    <font>
      <sz val="26"/>
      <color indexed="9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sz val="20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charset val="238"/>
    </font>
    <font>
      <sz val="8"/>
      <name val="Comic Sans MS"/>
      <family val="4"/>
    </font>
    <font>
      <b/>
      <sz val="17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20"/>
      <name val="Calibri"/>
      <family val="2"/>
      <charset val="238"/>
    </font>
    <font>
      <sz val="20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 CE"/>
      <family val="2"/>
      <charset val="238"/>
    </font>
    <font>
      <sz val="20"/>
      <name val="Comic Sans MS"/>
      <family val="4"/>
    </font>
    <font>
      <sz val="12"/>
      <name val="Comic Sans MS"/>
      <family val="4"/>
    </font>
    <font>
      <i/>
      <sz val="7"/>
      <name val="Arial CE"/>
      <charset val="238"/>
    </font>
    <font>
      <sz val="9"/>
      <name val="Comic Sans MS"/>
      <family val="4"/>
    </font>
    <font>
      <b/>
      <i/>
      <sz val="9"/>
      <name val="Comic Sans MS"/>
      <family val="4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Comic Sans MS"/>
      <family val="4"/>
    </font>
    <font>
      <sz val="12"/>
      <name val="Arial"/>
      <family val="2"/>
      <charset val="238"/>
    </font>
    <font>
      <sz val="7"/>
      <name val="Comic Sans MS"/>
      <family val="4"/>
    </font>
    <font>
      <i/>
      <sz val="12"/>
      <name val="Arial CE"/>
      <charset val="238"/>
    </font>
    <font>
      <b/>
      <sz val="10"/>
      <name val="Comic Sans MS"/>
      <family val="4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9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8" fillId="0" borderId="0"/>
    <xf numFmtId="0" fontId="43" fillId="0" borderId="0"/>
    <xf numFmtId="0" fontId="17" fillId="0" borderId="0"/>
    <xf numFmtId="0" fontId="17" fillId="0" borderId="0"/>
  </cellStyleXfs>
  <cellXfs count="5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6" xfId="0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6" fillId="0" borderId="0" xfId="0" applyFont="1"/>
    <xf numFmtId="0" fontId="8" fillId="0" borderId="12" xfId="0" applyFont="1" applyBorder="1" applyAlignment="1">
      <alignment horizontal="center"/>
    </xf>
    <xf numFmtId="0" fontId="8" fillId="0" borderId="6" xfId="0" applyFont="1" applyBorder="1"/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5" fillId="0" borderId="12" xfId="0" applyFont="1" applyBorder="1" applyAlignment="1">
      <alignment horizontal="justify" vertical="center" textRotation="180" shrinkToFit="1"/>
    </xf>
    <xf numFmtId="0" fontId="15" fillId="0" borderId="31" xfId="0" applyFont="1" applyBorder="1" applyAlignment="1">
      <alignment horizontal="justify" vertical="center" textRotation="180" shrinkToFit="1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5" fillId="0" borderId="34" xfId="0" applyFont="1" applyBorder="1" applyAlignment="1">
      <alignment horizontal="justify" vertical="center" textRotation="180" shrinkToFi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5" fillId="0" borderId="37" xfId="0" applyFont="1" applyBorder="1" applyAlignment="1">
      <alignment horizontal="justify" vertical="center" textRotation="180" shrinkToFi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44" xfId="0" applyBorder="1"/>
    <xf numFmtId="0" fontId="0" fillId="0" borderId="37" xfId="0" applyBorder="1"/>
    <xf numFmtId="0" fontId="17" fillId="0" borderId="0" xfId="5" applyBorder="1"/>
    <xf numFmtId="0" fontId="17" fillId="0" borderId="3" xfId="5" applyBorder="1"/>
    <xf numFmtId="0" fontId="17" fillId="0" borderId="5" xfId="5" applyBorder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7" fillId="0" borderId="9" xfId="5" applyBorder="1" applyAlignment="1">
      <alignment horizontal="center"/>
    </xf>
    <xf numFmtId="0" fontId="17" fillId="0" borderId="10" xfId="5" applyBorder="1" applyAlignment="1">
      <alignment horizontal="center"/>
    </xf>
    <xf numFmtId="0" fontId="17" fillId="0" borderId="0" xfId="5" applyBorder="1" applyAlignment="1">
      <alignment horizontal="center"/>
    </xf>
    <xf numFmtId="0" fontId="17" fillId="0" borderId="3" xfId="4" applyBorder="1"/>
    <xf numFmtId="0" fontId="17" fillId="0" borderId="9" xfId="4" applyBorder="1" applyAlignment="1">
      <alignment horizontal="center"/>
    </xf>
    <xf numFmtId="0" fontId="17" fillId="0" borderId="5" xfId="4" applyBorder="1"/>
    <xf numFmtId="0" fontId="17" fillId="0" borderId="10" xfId="4" applyBorder="1" applyAlignment="1">
      <alignment horizontal="center"/>
    </xf>
    <xf numFmtId="0" fontId="17" fillId="0" borderId="0" xfId="4" applyBorder="1"/>
    <xf numFmtId="0" fontId="17" fillId="0" borderId="0" xfId="4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right"/>
    </xf>
    <xf numFmtId="20" fontId="4" fillId="2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8" xfId="0" applyFont="1" applyFill="1" applyBorder="1"/>
    <xf numFmtId="14" fontId="2" fillId="2" borderId="24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20" fontId="4" fillId="2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20" fontId="4" fillId="5" borderId="11" xfId="0" applyNumberFormat="1" applyFont="1" applyFill="1" applyBorder="1" applyAlignment="1">
      <alignment horizontal="center"/>
    </xf>
    <xf numFmtId="0" fontId="0" fillId="3" borderId="37" xfId="0" applyFill="1" applyBorder="1"/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5" fillId="0" borderId="0" xfId="0" applyFont="1" applyAlignment="1"/>
    <xf numFmtId="20" fontId="4" fillId="2" borderId="9" xfId="0" applyNumberFormat="1" applyFont="1" applyFill="1" applyBorder="1" applyAlignment="1">
      <alignment horizontal="right"/>
    </xf>
    <xf numFmtId="20" fontId="4" fillId="2" borderId="43" xfId="0" applyNumberFormat="1" applyFont="1" applyFill="1" applyBorder="1" applyAlignment="1">
      <alignment horizontal="right"/>
    </xf>
    <xf numFmtId="0" fontId="2" fillId="3" borderId="34" xfId="0" applyFont="1" applyFill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7" fillId="0" borderId="11" xfId="5" applyBorder="1"/>
    <xf numFmtId="0" fontId="17" fillId="0" borderId="43" xfId="5" applyBorder="1" applyAlignment="1">
      <alignment horizontal="center"/>
    </xf>
    <xf numFmtId="0" fontId="17" fillId="0" borderId="3" xfId="4" applyFont="1" applyBorder="1"/>
    <xf numFmtId="0" fontId="17" fillId="0" borderId="3" xfId="5" applyFont="1" applyBorder="1"/>
    <xf numFmtId="0" fontId="17" fillId="0" borderId="47" xfId="5" applyFill="1" applyBorder="1"/>
    <xf numFmtId="0" fontId="0" fillId="0" borderId="46" xfId="0" applyBorder="1" applyAlignment="1">
      <alignment horizontal="left"/>
    </xf>
    <xf numFmtId="0" fontId="17" fillId="0" borderId="28" xfId="5" applyFill="1" applyBorder="1" applyAlignment="1">
      <alignment horizontal="center"/>
    </xf>
    <xf numFmtId="0" fontId="0" fillId="0" borderId="5" xfId="0" applyBorder="1"/>
    <xf numFmtId="0" fontId="2" fillId="0" borderId="0" xfId="0" applyFont="1" applyFill="1" applyBorder="1" applyAlignment="1"/>
    <xf numFmtId="0" fontId="0" fillId="0" borderId="45" xfId="0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17" fillId="0" borderId="3" xfId="5" applyFont="1" applyFill="1" applyBorder="1"/>
    <xf numFmtId="0" fontId="17" fillId="0" borderId="5" xfId="5" applyFont="1" applyFill="1" applyBorder="1"/>
    <xf numFmtId="0" fontId="17" fillId="0" borderId="3" xfId="4" applyFont="1" applyFill="1" applyBorder="1"/>
    <xf numFmtId="0" fontId="17" fillId="0" borderId="3" xfId="4" applyFill="1" applyBorder="1"/>
    <xf numFmtId="0" fontId="3" fillId="5" borderId="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7" fillId="0" borderId="9" xfId="4" applyBorder="1"/>
    <xf numFmtId="0" fontId="17" fillId="0" borderId="10" xfId="4" applyBorder="1"/>
    <xf numFmtId="0" fontId="17" fillId="0" borderId="2" xfId="4" applyBorder="1" applyAlignment="1">
      <alignment horizontal="center"/>
    </xf>
    <xf numFmtId="0" fontId="17" fillId="0" borderId="4" xfId="4" applyBorder="1" applyAlignment="1">
      <alignment horizontal="center"/>
    </xf>
    <xf numFmtId="0" fontId="17" fillId="0" borderId="3" xfId="4" applyBorder="1" applyAlignment="1">
      <alignment horizontal="center"/>
    </xf>
    <xf numFmtId="0" fontId="17" fillId="0" borderId="5" xfId="4" applyBorder="1" applyAlignment="1">
      <alignment horizontal="center"/>
    </xf>
    <xf numFmtId="0" fontId="0" fillId="0" borderId="3" xfId="4" applyFont="1" applyBorder="1"/>
    <xf numFmtId="0" fontId="0" fillId="0" borderId="5" xfId="4" applyFont="1" applyBorder="1"/>
    <xf numFmtId="0" fontId="0" fillId="0" borderId="3" xfId="4" applyFont="1" applyBorder="1" applyAlignment="1">
      <alignment horizontal="center"/>
    </xf>
    <xf numFmtId="0" fontId="0" fillId="0" borderId="2" xfId="4" applyFont="1" applyBorder="1" applyAlignment="1">
      <alignment horizontal="center"/>
    </xf>
    <xf numFmtId="0" fontId="0" fillId="0" borderId="9" xfId="4" applyFont="1" applyBorder="1" applyAlignment="1">
      <alignment horizontal="center"/>
    </xf>
    <xf numFmtId="0" fontId="0" fillId="0" borderId="4" xfId="4" applyFont="1" applyBorder="1" applyAlignment="1">
      <alignment horizontal="center"/>
    </xf>
    <xf numFmtId="0" fontId="0" fillId="0" borderId="5" xfId="4" applyFont="1" applyBorder="1" applyAlignment="1">
      <alignment horizontal="center"/>
    </xf>
    <xf numFmtId="0" fontId="0" fillId="0" borderId="10" xfId="4" applyFont="1" applyBorder="1" applyAlignment="1">
      <alignment horizontal="center"/>
    </xf>
    <xf numFmtId="0" fontId="17" fillId="0" borderId="5" xfId="4" applyFont="1" applyBorder="1"/>
    <xf numFmtId="0" fontId="21" fillId="4" borderId="14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9" xfId="0" applyFont="1" applyFill="1" applyBorder="1"/>
    <xf numFmtId="0" fontId="22" fillId="4" borderId="4" xfId="0" applyFont="1" applyFill="1" applyBorder="1" applyAlignment="1">
      <alignment horizontal="center"/>
    </xf>
    <xf numFmtId="0" fontId="22" fillId="4" borderId="10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21" fillId="4" borderId="15" xfId="0" applyFont="1" applyFill="1" applyBorder="1" applyAlignment="1">
      <alignment horizontal="center"/>
    </xf>
    <xf numFmtId="0" fontId="1" fillId="0" borderId="0" xfId="0" applyFont="1"/>
    <xf numFmtId="0" fontId="3" fillId="5" borderId="25" xfId="0" applyFont="1" applyFill="1" applyBorder="1"/>
    <xf numFmtId="0" fontId="3" fillId="5" borderId="2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27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5" borderId="19" xfId="0" applyFont="1" applyFill="1" applyBorder="1" applyAlignment="1"/>
    <xf numFmtId="0" fontId="26" fillId="4" borderId="28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4" borderId="3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28" fillId="0" borderId="61" xfId="0" applyFont="1" applyBorder="1" applyAlignment="1">
      <alignment horizontal="center"/>
    </xf>
    <xf numFmtId="0" fontId="0" fillId="0" borderId="62" xfId="0" applyBorder="1"/>
    <xf numFmtId="0" fontId="29" fillId="4" borderId="63" xfId="0" applyFont="1" applyFill="1" applyBorder="1" applyAlignment="1">
      <alignment horizontal="center"/>
    </xf>
    <xf numFmtId="0" fontId="30" fillId="0" borderId="62" xfId="0" applyFont="1" applyBorder="1" applyAlignment="1">
      <alignment horizontal="center" vertical="center"/>
    </xf>
    <xf numFmtId="0" fontId="29" fillId="5" borderId="63" xfId="0" applyFont="1" applyFill="1" applyBorder="1" applyAlignment="1">
      <alignment horizontal="center"/>
    </xf>
    <xf numFmtId="0" fontId="31" fillId="0" borderId="64" xfId="0" applyFont="1" applyBorder="1" applyAlignment="1">
      <alignment horizontal="right"/>
    </xf>
    <xf numFmtId="0" fontId="0" fillId="0" borderId="65" xfId="0" applyBorder="1" applyAlignment="1">
      <alignment horizontal="center"/>
    </xf>
    <xf numFmtId="0" fontId="32" fillId="0" borderId="66" xfId="0" applyFont="1" applyBorder="1"/>
    <xf numFmtId="0" fontId="32" fillId="0" borderId="62" xfId="0" applyFont="1" applyBorder="1"/>
    <xf numFmtId="0" fontId="33" fillId="3" borderId="62" xfId="0" applyFont="1" applyFill="1" applyBorder="1" applyAlignment="1">
      <alignment horizontal="center" vertical="center"/>
    </xf>
    <xf numFmtId="0" fontId="0" fillId="0" borderId="67" xfId="0" applyBorder="1"/>
    <xf numFmtId="0" fontId="34" fillId="0" borderId="24" xfId="0" applyFont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center" vertical="center" shrinkToFit="1"/>
      <protection locked="0"/>
    </xf>
    <xf numFmtId="0" fontId="36" fillId="5" borderId="8" xfId="0" applyFont="1" applyFill="1" applyBorder="1" applyAlignment="1" applyProtection="1">
      <alignment horizontal="center" vertical="center"/>
      <protection locked="0"/>
    </xf>
    <xf numFmtId="0" fontId="0" fillId="0" borderId="68" xfId="0" applyBorder="1"/>
    <xf numFmtId="0" fontId="0" fillId="0" borderId="66" xfId="0" applyBorder="1"/>
    <xf numFmtId="0" fontId="37" fillId="7" borderId="63" xfId="0" applyFont="1" applyFill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5" fillId="4" borderId="5" xfId="0" applyFont="1" applyFill="1" applyBorder="1" applyAlignment="1" applyProtection="1">
      <alignment horizontal="center" vertical="center" shrinkToFit="1"/>
      <protection locked="0"/>
    </xf>
    <xf numFmtId="0" fontId="36" fillId="5" borderId="10" xfId="0" applyFont="1" applyFill="1" applyBorder="1" applyAlignment="1" applyProtection="1">
      <alignment horizontal="center" vertical="center"/>
      <protection locked="0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65" xfId="0" applyBorder="1" applyAlignment="1">
      <alignment shrinkToFit="1"/>
    </xf>
    <xf numFmtId="0" fontId="28" fillId="0" borderId="72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/>
    <xf numFmtId="0" fontId="36" fillId="0" borderId="24" xfId="0" applyFont="1" applyBorder="1" applyAlignment="1">
      <alignment horizontal="center" vertical="center"/>
    </xf>
    <xf numFmtId="0" fontId="35" fillId="2" borderId="8" xfId="0" applyFont="1" applyFill="1" applyBorder="1" applyAlignment="1">
      <alignment horizontal="center" shrinkToFit="1"/>
    </xf>
    <xf numFmtId="0" fontId="39" fillId="0" borderId="75" xfId="0" applyFont="1" applyBorder="1"/>
    <xf numFmtId="0" fontId="4" fillId="0" borderId="65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76" xfId="0" applyBorder="1"/>
    <xf numFmtId="0" fontId="36" fillId="0" borderId="4" xfId="0" applyFont="1" applyBorder="1" applyAlignment="1">
      <alignment horizontal="center" vertical="center"/>
    </xf>
    <xf numFmtId="0" fontId="35" fillId="2" borderId="10" xfId="0" applyFont="1" applyFill="1" applyBorder="1" applyAlignment="1">
      <alignment horizontal="center" shrinkToFit="1"/>
    </xf>
    <xf numFmtId="0" fontId="0" fillId="0" borderId="77" xfId="0" applyBorder="1"/>
    <xf numFmtId="0" fontId="34" fillId="0" borderId="73" xfId="0" applyFont="1" applyBorder="1" applyAlignment="1">
      <alignment horizontal="center" shrinkToFit="1"/>
    </xf>
    <xf numFmtId="0" fontId="0" fillId="0" borderId="73" xfId="0" applyBorder="1"/>
    <xf numFmtId="0" fontId="0" fillId="0" borderId="59" xfId="0" applyBorder="1" applyAlignment="1">
      <alignment horizontal="center" vertical="center"/>
    </xf>
    <xf numFmtId="0" fontId="23" fillId="0" borderId="59" xfId="0" applyFont="1" applyBorder="1"/>
    <xf numFmtId="0" fontId="0" fillId="0" borderId="72" xfId="0" applyBorder="1"/>
    <xf numFmtId="0" fontId="0" fillId="0" borderId="67" xfId="0" applyBorder="1" applyAlignment="1">
      <alignment horizontal="center" shrinkToFit="1"/>
    </xf>
    <xf numFmtId="0" fontId="0" fillId="0" borderId="67" xfId="0" applyBorder="1" applyAlignment="1">
      <alignment horizontal="center" vertical="center" shrinkToFit="1"/>
    </xf>
    <xf numFmtId="0" fontId="23" fillId="0" borderId="67" xfId="0" applyFont="1" applyBorder="1"/>
    <xf numFmtId="0" fontId="39" fillId="0" borderId="76" xfId="0" applyFont="1" applyBorder="1"/>
    <xf numFmtId="0" fontId="0" fillId="0" borderId="59" xfId="0" applyBorder="1" applyAlignment="1">
      <alignment horizontal="center" shrinkToFit="1"/>
    </xf>
    <xf numFmtId="0" fontId="0" fillId="0" borderId="72" xfId="0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34" fillId="0" borderId="62" xfId="0" applyFont="1" applyBorder="1" applyAlignment="1">
      <alignment horizontal="center" shrinkToFit="1"/>
    </xf>
    <xf numFmtId="0" fontId="41" fillId="7" borderId="63" xfId="0" applyFont="1" applyFill="1" applyBorder="1" applyAlignment="1">
      <alignment horizontal="center" vertical="center" shrinkToFit="1"/>
    </xf>
    <xf numFmtId="0" fontId="18" fillId="0" borderId="62" xfId="0" applyFont="1" applyBorder="1"/>
    <xf numFmtId="0" fontId="31" fillId="0" borderId="61" xfId="0" applyFont="1" applyBorder="1" applyAlignment="1">
      <alignment horizontal="right"/>
    </xf>
    <xf numFmtId="0" fontId="23" fillId="0" borderId="65" xfId="0" applyFont="1" applyBorder="1"/>
    <xf numFmtId="0" fontId="18" fillId="0" borderId="74" xfId="0" applyFont="1" applyBorder="1"/>
    <xf numFmtId="0" fontId="18" fillId="0" borderId="69" xfId="0" applyFont="1" applyBorder="1"/>
    <xf numFmtId="0" fontId="42" fillId="0" borderId="67" xfId="0" applyFont="1" applyBorder="1" applyAlignment="1"/>
    <xf numFmtId="0" fontId="0" fillId="0" borderId="76" xfId="0" applyBorder="1" applyAlignment="1"/>
    <xf numFmtId="0" fontId="0" fillId="0" borderId="66" xfId="0" applyBorder="1" applyAlignment="1"/>
    <xf numFmtId="0" fontId="10" fillId="8" borderId="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" fillId="2" borderId="3" xfId="0" applyFont="1" applyFill="1" applyBorder="1"/>
    <xf numFmtId="14" fontId="2" fillId="2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36" fillId="5" borderId="1" xfId="0" applyFont="1" applyFill="1" applyBorder="1" applyAlignment="1" applyProtection="1">
      <alignment horizontal="center" vertical="center" shrinkToFit="1"/>
      <protection locked="0"/>
    </xf>
    <xf numFmtId="0" fontId="36" fillId="5" borderId="5" xfId="0" applyFont="1" applyFill="1" applyBorder="1" applyAlignment="1" applyProtection="1">
      <alignment horizontal="center" vertical="center" shrinkToFit="1"/>
      <protection locked="0"/>
    </xf>
    <xf numFmtId="0" fontId="7" fillId="9" borderId="78" xfId="0" applyFont="1" applyFill="1" applyBorder="1" applyAlignment="1">
      <alignment horizontal="center"/>
    </xf>
    <xf numFmtId="0" fontId="7" fillId="9" borderId="79" xfId="0" applyFont="1" applyFill="1" applyBorder="1" applyAlignment="1">
      <alignment horizontal="center"/>
    </xf>
    <xf numFmtId="0" fontId="14" fillId="5" borderId="78" xfId="0" applyFont="1" applyFill="1" applyBorder="1" applyAlignment="1">
      <alignment horizontal="center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16" fillId="0" borderId="81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9" fillId="5" borderId="78" xfId="0" applyFont="1" applyFill="1" applyBorder="1" applyAlignment="1">
      <alignment horizontal="center"/>
    </xf>
    <xf numFmtId="0" fontId="19" fillId="5" borderId="79" xfId="0" applyFont="1" applyFill="1" applyBorder="1" applyAlignment="1">
      <alignment horizontal="center"/>
    </xf>
    <xf numFmtId="0" fontId="19" fillId="5" borderId="80" xfId="0" applyFont="1" applyFill="1" applyBorder="1" applyAlignment="1">
      <alignment horizontal="center"/>
    </xf>
    <xf numFmtId="0" fontId="20" fillId="5" borderId="78" xfId="0" applyFont="1" applyFill="1" applyBorder="1" applyAlignment="1">
      <alignment horizontal="center"/>
    </xf>
    <xf numFmtId="0" fontId="20" fillId="5" borderId="79" xfId="0" applyFont="1" applyFill="1" applyBorder="1" applyAlignment="1">
      <alignment horizontal="center"/>
    </xf>
    <xf numFmtId="0" fontId="20" fillId="5" borderId="80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8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3" fillId="11" borderId="24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3" fillId="5" borderId="18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83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3" fillId="5" borderId="86" xfId="0" applyNumberFormat="1" applyFont="1" applyFill="1" applyBorder="1" applyAlignment="1">
      <alignment horizontal="center" vertical="center" wrapText="1"/>
    </xf>
    <xf numFmtId="0" fontId="3" fillId="5" borderId="46" xfId="0" applyNumberFormat="1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3" fillId="11" borderId="38" xfId="0" applyNumberFormat="1" applyFont="1" applyFill="1" applyBorder="1" applyAlignment="1">
      <alignment horizontal="center" vertical="center"/>
    </xf>
    <xf numFmtId="0" fontId="3" fillId="11" borderId="13" xfId="0" applyNumberFormat="1" applyFont="1" applyFill="1" applyBorder="1" applyAlignment="1">
      <alignment horizontal="center" vertical="center"/>
    </xf>
    <xf numFmtId="0" fontId="3" fillId="11" borderId="41" xfId="0" applyNumberFormat="1" applyFont="1" applyFill="1" applyBorder="1" applyAlignment="1">
      <alignment horizontal="center" vertical="center"/>
    </xf>
    <xf numFmtId="0" fontId="3" fillId="11" borderId="39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11" borderId="21" xfId="0" applyNumberFormat="1" applyFont="1" applyFill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86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5" fillId="12" borderId="20" xfId="0" applyFont="1" applyFill="1" applyBorder="1" applyAlignment="1">
      <alignment horizontal="center" vertical="center" wrapText="1"/>
    </xf>
    <xf numFmtId="0" fontId="25" fillId="12" borderId="15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3" fillId="5" borderId="14" xfId="0" applyNumberFormat="1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5" borderId="57" xfId="0" applyNumberFormat="1" applyFont="1" applyFill="1" applyBorder="1" applyAlignment="1">
      <alignment horizontal="center" vertical="center"/>
    </xf>
    <xf numFmtId="0" fontId="3" fillId="5" borderId="17" xfId="0" applyNumberFormat="1" applyFont="1" applyFill="1" applyBorder="1" applyAlignment="1">
      <alignment horizontal="center" vertical="center"/>
    </xf>
    <xf numFmtId="0" fontId="3" fillId="11" borderId="19" xfId="0" applyNumberFormat="1" applyFont="1" applyFill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top"/>
    </xf>
    <xf numFmtId="0" fontId="3" fillId="5" borderId="26" xfId="0" applyNumberFormat="1" applyFont="1" applyFill="1" applyBorder="1" applyAlignment="1">
      <alignment horizontal="center" vertical="top"/>
    </xf>
    <xf numFmtId="0" fontId="3" fillId="5" borderId="12" xfId="0" applyNumberFormat="1" applyFont="1" applyFill="1" applyBorder="1" applyAlignment="1">
      <alignment horizontal="center" vertical="top"/>
    </xf>
    <xf numFmtId="0" fontId="3" fillId="5" borderId="31" xfId="0" applyNumberFormat="1" applyFont="1" applyFill="1" applyBorder="1" applyAlignment="1">
      <alignment horizontal="center" vertical="top"/>
    </xf>
    <xf numFmtId="0" fontId="1" fillId="0" borderId="25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5" borderId="27" xfId="0" applyNumberFormat="1" applyFont="1" applyFill="1" applyBorder="1" applyAlignment="1">
      <alignment horizontal="center" vertical="top"/>
    </xf>
    <xf numFmtId="0" fontId="3" fillId="5" borderId="28" xfId="0" applyNumberFormat="1" applyFont="1" applyFill="1" applyBorder="1" applyAlignment="1">
      <alignment horizontal="center" vertical="top"/>
    </xf>
    <xf numFmtId="0" fontId="35" fillId="4" borderId="24" xfId="0" applyFont="1" applyFill="1" applyBorder="1" applyAlignment="1" applyProtection="1">
      <alignment horizontal="center" vertical="center" shrinkToFit="1"/>
      <protection locked="0"/>
    </xf>
    <xf numFmtId="0" fontId="35" fillId="4" borderId="1" xfId="0" applyFont="1" applyFill="1" applyBorder="1" applyAlignment="1" applyProtection="1">
      <alignment horizontal="center" vertical="center" shrinkToFit="1"/>
      <protection locked="0"/>
    </xf>
    <xf numFmtId="0" fontId="35" fillId="4" borderId="4" xfId="0" applyFont="1" applyFill="1" applyBorder="1" applyAlignment="1" applyProtection="1">
      <alignment horizontal="center" vertical="center" shrinkToFit="1"/>
      <protection locked="0"/>
    </xf>
    <xf numFmtId="0" fontId="35" fillId="4" borderId="5" xfId="0" applyFont="1" applyFill="1" applyBorder="1" applyAlignment="1" applyProtection="1">
      <alignment horizontal="center" vertical="center" shrinkToFit="1"/>
      <protection locked="0"/>
    </xf>
    <xf numFmtId="0" fontId="23" fillId="12" borderId="18" xfId="0" applyFont="1" applyFill="1" applyBorder="1" applyAlignment="1">
      <alignment horizontal="center" vertical="center"/>
    </xf>
    <xf numFmtId="0" fontId="26" fillId="5" borderId="20" xfId="0" applyNumberFormat="1" applyFont="1" applyFill="1" applyBorder="1" applyAlignment="1">
      <alignment horizontal="center" vertical="center" wrapText="1"/>
    </xf>
    <xf numFmtId="0" fontId="26" fillId="5" borderId="86" xfId="0" applyNumberFormat="1" applyFont="1" applyFill="1" applyBorder="1" applyAlignment="1">
      <alignment horizontal="center" vertical="center" wrapText="1"/>
    </xf>
    <xf numFmtId="0" fontId="26" fillId="5" borderId="15" xfId="0" applyNumberFormat="1" applyFont="1" applyFill="1" applyBorder="1" applyAlignment="1">
      <alignment horizontal="center" vertical="center" wrapText="1"/>
    </xf>
    <xf numFmtId="0" fontId="26" fillId="5" borderId="17" xfId="0" applyNumberFormat="1" applyFont="1" applyFill="1" applyBorder="1" applyAlignment="1">
      <alignment horizontal="center" vertical="center" wrapText="1"/>
    </xf>
    <xf numFmtId="0" fontId="26" fillId="5" borderId="46" xfId="0" applyNumberFormat="1" applyFont="1" applyFill="1" applyBorder="1" applyAlignment="1">
      <alignment horizontal="center" vertical="center" wrapText="1"/>
    </xf>
    <xf numFmtId="0" fontId="26" fillId="5" borderId="18" xfId="0" applyNumberFormat="1" applyFont="1" applyFill="1" applyBorder="1" applyAlignment="1">
      <alignment horizontal="center" vertical="center" wrapText="1"/>
    </xf>
    <xf numFmtId="0" fontId="26" fillId="5" borderId="7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2" xfId="0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_soupisky 1. liga" xfId="4"/>
    <cellStyle name="normální_soupisky extraliga" xfId="5"/>
  </cellStyles>
  <dxfs count="12">
    <dxf>
      <font>
        <condense val="0"/>
        <extend val="0"/>
        <color indexed="9"/>
      </font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10.jpe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215900</xdr:colOff>
      <xdr:row>11</xdr:row>
      <xdr:rowOff>19050</xdr:rowOff>
    </xdr:from>
    <xdr:to>
      <xdr:col>15</xdr:col>
      <xdr:colOff>19050</xdr:colOff>
      <xdr:row>14</xdr:row>
      <xdr:rowOff>133350</xdr:rowOff>
    </xdr:to>
    <xdr:pic>
      <xdr:nvPicPr>
        <xdr:cNvPr id="4515" name="Picture 2" descr="prase_le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4350" y="1905000"/>
          <a:ext cx="4889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139700</xdr:colOff>
      <xdr:row>7</xdr:row>
      <xdr:rowOff>6350</xdr:rowOff>
    </xdr:from>
    <xdr:to>
      <xdr:col>11</xdr:col>
      <xdr:colOff>120650</xdr:colOff>
      <xdr:row>10</xdr:row>
      <xdr:rowOff>133350</xdr:rowOff>
    </xdr:to>
    <xdr:pic>
      <xdr:nvPicPr>
        <xdr:cNvPr id="4516" name="Picture 19" descr="Kul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50" y="1206500"/>
          <a:ext cx="66675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</xdr:row>
      <xdr:rowOff>114300</xdr:rowOff>
    </xdr:from>
    <xdr:to>
      <xdr:col>8</xdr:col>
      <xdr:colOff>0</xdr:colOff>
      <xdr:row>7</xdr:row>
      <xdr:rowOff>38100</xdr:rowOff>
    </xdr:to>
    <xdr:pic>
      <xdr:nvPicPr>
        <xdr:cNvPr id="4517" name="Picture 4" descr="500000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7669" r="28252"/>
        <a:stretch>
          <a:fillRect/>
        </a:stretch>
      </xdr:blipFill>
      <xdr:spPr bwMode="auto">
        <a:xfrm>
          <a:off x="920750" y="628650"/>
          <a:ext cx="1003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177800</xdr:colOff>
      <xdr:row>15</xdr:row>
      <xdr:rowOff>19050</xdr:rowOff>
    </xdr:from>
    <xdr:to>
      <xdr:col>19</xdr:col>
      <xdr:colOff>50800</xdr:colOff>
      <xdr:row>18</xdr:row>
      <xdr:rowOff>139700</xdr:rowOff>
    </xdr:to>
    <xdr:pic>
      <xdr:nvPicPr>
        <xdr:cNvPr id="4518" name="Obrázek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30650" y="2590800"/>
          <a:ext cx="5588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88900</xdr:colOff>
      <xdr:row>19</xdr:row>
      <xdr:rowOff>19050</xdr:rowOff>
    </xdr:from>
    <xdr:to>
      <xdr:col>23</xdr:col>
      <xdr:colOff>120650</xdr:colOff>
      <xdr:row>22</xdr:row>
      <xdr:rowOff>139700</xdr:rowOff>
    </xdr:to>
    <xdr:pic>
      <xdr:nvPicPr>
        <xdr:cNvPr id="4519" name="Picture 14" descr="JUPITER_3_2010_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56150" y="3276600"/>
          <a:ext cx="71755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107950</xdr:colOff>
      <xdr:row>23</xdr:row>
      <xdr:rowOff>19050</xdr:rowOff>
    </xdr:from>
    <xdr:to>
      <xdr:col>27</xdr:col>
      <xdr:colOff>139700</xdr:colOff>
      <xdr:row>26</xdr:row>
      <xdr:rowOff>139700</xdr:rowOff>
    </xdr:to>
    <xdr:pic>
      <xdr:nvPicPr>
        <xdr:cNvPr id="4520" name="Picture 14" descr="JUPITER_3_2010_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89600" y="3962400"/>
          <a:ext cx="71755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3</xdr:row>
      <xdr:rowOff>50800</xdr:rowOff>
    </xdr:from>
    <xdr:to>
      <xdr:col>7</xdr:col>
      <xdr:colOff>120650</xdr:colOff>
      <xdr:row>6</xdr:row>
      <xdr:rowOff>133350</xdr:rowOff>
    </xdr:to>
    <xdr:pic>
      <xdr:nvPicPr>
        <xdr:cNvPr id="3426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565150"/>
          <a:ext cx="704850" cy="65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158750</xdr:colOff>
      <xdr:row>7</xdr:row>
      <xdr:rowOff>76200</xdr:rowOff>
    </xdr:from>
    <xdr:to>
      <xdr:col>11</xdr:col>
      <xdr:colOff>101600</xdr:colOff>
      <xdr:row>10</xdr:row>
      <xdr:rowOff>114300</xdr:rowOff>
    </xdr:to>
    <xdr:pic>
      <xdr:nvPicPr>
        <xdr:cNvPr id="3427" name="Picture 756" descr="stol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6150" y="13525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50800</xdr:colOff>
      <xdr:row>20</xdr:row>
      <xdr:rowOff>95250</xdr:rowOff>
    </xdr:from>
    <xdr:to>
      <xdr:col>23</xdr:col>
      <xdr:colOff>215900</xdr:colOff>
      <xdr:row>21</xdr:row>
      <xdr:rowOff>120650</xdr:rowOff>
    </xdr:to>
    <xdr:pic>
      <xdr:nvPicPr>
        <xdr:cNvPr id="3428" name="Picture 7" descr="carreaulogo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3409" b="4167"/>
        <a:stretch>
          <a:fillRect/>
        </a:stretch>
      </xdr:blipFill>
      <xdr:spPr bwMode="auto">
        <a:xfrm>
          <a:off x="4851400" y="3848100"/>
          <a:ext cx="8509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171450</xdr:colOff>
      <xdr:row>15</xdr:row>
      <xdr:rowOff>50800</xdr:rowOff>
    </xdr:from>
    <xdr:to>
      <xdr:col>19</xdr:col>
      <xdr:colOff>120650</xdr:colOff>
      <xdr:row>18</xdr:row>
      <xdr:rowOff>133350</xdr:rowOff>
    </xdr:to>
    <xdr:pic>
      <xdr:nvPicPr>
        <xdr:cNvPr id="3429" name="Obrázek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57650" y="2851150"/>
          <a:ext cx="635000" cy="65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146050</xdr:colOff>
      <xdr:row>11</xdr:row>
      <xdr:rowOff>38100</xdr:rowOff>
    </xdr:from>
    <xdr:to>
      <xdr:col>15</xdr:col>
      <xdr:colOff>101600</xdr:colOff>
      <xdr:row>14</xdr:row>
      <xdr:rowOff>171450</xdr:rowOff>
    </xdr:to>
    <xdr:pic>
      <xdr:nvPicPr>
        <xdr:cNvPr id="3430" name="Obrázek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17850" y="2076450"/>
          <a:ext cx="6413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139700</xdr:colOff>
      <xdr:row>11</xdr:row>
      <xdr:rowOff>38100</xdr:rowOff>
    </xdr:from>
    <xdr:to>
      <xdr:col>15</xdr:col>
      <xdr:colOff>69850</xdr:colOff>
      <xdr:row>14</xdr:row>
      <xdr:rowOff>133350</xdr:rowOff>
    </xdr:to>
    <xdr:pic>
      <xdr:nvPicPr>
        <xdr:cNvPr id="162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924050"/>
          <a:ext cx="615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146050</xdr:colOff>
      <xdr:row>19</xdr:row>
      <xdr:rowOff>19050</xdr:rowOff>
    </xdr:from>
    <xdr:to>
      <xdr:col>23</xdr:col>
      <xdr:colOff>38100</xdr:colOff>
      <xdr:row>22</xdr:row>
      <xdr:rowOff>127000</xdr:rowOff>
    </xdr:to>
    <xdr:pic>
      <xdr:nvPicPr>
        <xdr:cNvPr id="1626" name="Picture 3" descr="P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2200" y="3276600"/>
          <a:ext cx="57785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</xdr:row>
      <xdr:rowOff>76200</xdr:rowOff>
    </xdr:from>
    <xdr:to>
      <xdr:col>7</xdr:col>
      <xdr:colOff>196850</xdr:colOff>
      <xdr:row>5</xdr:row>
      <xdr:rowOff>127000</xdr:rowOff>
    </xdr:to>
    <xdr:pic>
      <xdr:nvPicPr>
        <xdr:cNvPr id="1627" name="Picture 7" descr="carreaulogo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3409" b="4167"/>
        <a:stretch>
          <a:fillRect/>
        </a:stretch>
      </xdr:blipFill>
      <xdr:spPr bwMode="auto">
        <a:xfrm>
          <a:off x="1136650" y="762000"/>
          <a:ext cx="8445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12700</xdr:colOff>
      <xdr:row>15</xdr:row>
      <xdr:rowOff>31750</xdr:rowOff>
    </xdr:from>
    <xdr:to>
      <xdr:col>19</xdr:col>
      <xdr:colOff>31750</xdr:colOff>
      <xdr:row>18</xdr:row>
      <xdr:rowOff>139700</xdr:rowOff>
    </xdr:to>
    <xdr:pic>
      <xdr:nvPicPr>
        <xdr:cNvPr id="1628" name="Picture 10" descr="pop_zn_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3050" y="2603500"/>
          <a:ext cx="47625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139700</xdr:colOff>
      <xdr:row>7</xdr:row>
      <xdr:rowOff>31750</xdr:rowOff>
    </xdr:from>
    <xdr:to>
      <xdr:col>11</xdr:col>
      <xdr:colOff>69850</xdr:colOff>
      <xdr:row>10</xdr:row>
      <xdr:rowOff>133350</xdr:rowOff>
    </xdr:to>
    <xdr:pic>
      <xdr:nvPicPr>
        <xdr:cNvPr id="1629" name="Picture 756" descr="stoli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2650" y="1231900"/>
          <a:ext cx="61595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146050</xdr:colOff>
      <xdr:row>23</xdr:row>
      <xdr:rowOff>19050</xdr:rowOff>
    </xdr:from>
    <xdr:to>
      <xdr:col>27</xdr:col>
      <xdr:colOff>107950</xdr:colOff>
      <xdr:row>26</xdr:row>
      <xdr:rowOff>139700</xdr:rowOff>
    </xdr:to>
    <xdr:pic>
      <xdr:nvPicPr>
        <xdr:cNvPr id="1630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16600" y="3962400"/>
          <a:ext cx="6477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146050</xdr:colOff>
      <xdr:row>31</xdr:row>
      <xdr:rowOff>31750</xdr:rowOff>
    </xdr:from>
    <xdr:to>
      <xdr:col>35</xdr:col>
      <xdr:colOff>120650</xdr:colOff>
      <xdr:row>34</xdr:row>
      <xdr:rowOff>165100</xdr:rowOff>
    </xdr:to>
    <xdr:pic>
      <xdr:nvPicPr>
        <xdr:cNvPr id="1631" name="Picture 18" descr="valsovic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45400" y="5346700"/>
          <a:ext cx="660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139700</xdr:colOff>
      <xdr:row>27</xdr:row>
      <xdr:rowOff>19050</xdr:rowOff>
    </xdr:from>
    <xdr:to>
      <xdr:col>31</xdr:col>
      <xdr:colOff>139700</xdr:colOff>
      <xdr:row>30</xdr:row>
      <xdr:rowOff>165100</xdr:rowOff>
    </xdr:to>
    <xdr:pic>
      <xdr:nvPicPr>
        <xdr:cNvPr id="1632" name="Picture 391" descr="cdp_log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24650" y="4648200"/>
          <a:ext cx="685800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G12"/>
  <sheetViews>
    <sheetView workbookViewId="0"/>
  </sheetViews>
  <sheetFormatPr defaultRowHeight="12.5"/>
  <cols>
    <col min="2" max="2" width="9.7265625" style="16" customWidth="1"/>
    <col min="3" max="3" width="41.54296875" bestFit="1" customWidth="1"/>
    <col min="4" max="4" width="9.7265625" style="16" customWidth="1"/>
    <col min="5" max="5" width="39.7265625" bestFit="1" customWidth="1"/>
    <col min="6" max="6" width="9.7265625" style="16" customWidth="1"/>
    <col min="7" max="7" width="41.54296875" bestFit="1" customWidth="1"/>
  </cols>
  <sheetData>
    <row r="1" spans="2:7" ht="13" thickBot="1"/>
    <row r="2" spans="2:7" s="28" customFormat="1" ht="34" thickBot="1">
      <c r="B2" s="314" t="s">
        <v>334</v>
      </c>
      <c r="C2" s="315"/>
      <c r="D2" s="315"/>
      <c r="E2" s="315"/>
      <c r="F2" s="315"/>
      <c r="G2" s="315"/>
    </row>
    <row r="3" spans="2:7" ht="5.25" customHeight="1" thickBot="1">
      <c r="B3" s="29"/>
      <c r="C3" s="30"/>
      <c r="D3" s="31"/>
      <c r="E3" s="30"/>
      <c r="F3" s="32"/>
      <c r="G3" s="30"/>
    </row>
    <row r="4" spans="2:7" ht="26">
      <c r="B4" s="164" t="s">
        <v>22</v>
      </c>
      <c r="C4" s="173" t="s">
        <v>6</v>
      </c>
      <c r="D4" s="33" t="s">
        <v>22</v>
      </c>
      <c r="E4" s="33" t="s">
        <v>64</v>
      </c>
      <c r="F4" s="33" t="s">
        <v>22</v>
      </c>
      <c r="G4" s="33" t="s">
        <v>63</v>
      </c>
    </row>
    <row r="5" spans="2:7" ht="26">
      <c r="B5" s="165">
        <v>1</v>
      </c>
      <c r="C5" s="166" t="s">
        <v>329</v>
      </c>
      <c r="D5" s="169">
        <v>1</v>
      </c>
      <c r="E5" s="170" t="s">
        <v>330</v>
      </c>
      <c r="F5" s="169">
        <v>1</v>
      </c>
      <c r="G5" s="170" t="s">
        <v>268</v>
      </c>
    </row>
    <row r="6" spans="2:7" ht="26">
      <c r="B6" s="165">
        <v>2</v>
      </c>
      <c r="C6" s="166" t="s">
        <v>271</v>
      </c>
      <c r="D6" s="169">
        <v>2</v>
      </c>
      <c r="E6" s="170" t="s">
        <v>97</v>
      </c>
      <c r="F6" s="169">
        <v>2</v>
      </c>
      <c r="G6" s="170" t="s">
        <v>267</v>
      </c>
    </row>
    <row r="7" spans="2:7" ht="26">
      <c r="B7" s="165">
        <v>3</v>
      </c>
      <c r="C7" s="166" t="s">
        <v>23</v>
      </c>
      <c r="D7" s="169">
        <v>3</v>
      </c>
      <c r="E7" s="170" t="s">
        <v>0</v>
      </c>
      <c r="F7" s="169">
        <v>3</v>
      </c>
      <c r="G7" s="170" t="s">
        <v>332</v>
      </c>
    </row>
    <row r="8" spans="2:7" ht="26">
      <c r="B8" s="165">
        <v>4</v>
      </c>
      <c r="C8" s="166" t="s">
        <v>5</v>
      </c>
      <c r="D8" s="169">
        <v>4</v>
      </c>
      <c r="E8" s="170" t="s">
        <v>331</v>
      </c>
      <c r="F8" s="169">
        <v>4</v>
      </c>
      <c r="G8" s="170" t="s">
        <v>360</v>
      </c>
    </row>
    <row r="9" spans="2:7" ht="26">
      <c r="B9" s="165">
        <v>5</v>
      </c>
      <c r="C9" s="166" t="s">
        <v>2</v>
      </c>
      <c r="D9" s="169">
        <v>5</v>
      </c>
      <c r="E9" s="170" t="s">
        <v>476</v>
      </c>
      <c r="F9" s="169">
        <v>5</v>
      </c>
      <c r="G9" s="170" t="s">
        <v>333</v>
      </c>
    </row>
    <row r="10" spans="2:7" ht="26">
      <c r="B10" s="165">
        <v>6</v>
      </c>
      <c r="C10" s="166" t="s">
        <v>266</v>
      </c>
      <c r="D10" s="169">
        <v>6</v>
      </c>
      <c r="E10" s="170" t="s">
        <v>477</v>
      </c>
      <c r="F10" s="169"/>
      <c r="G10" s="170"/>
    </row>
    <row r="11" spans="2:7" ht="26">
      <c r="B11" s="165">
        <v>7</v>
      </c>
      <c r="C11" s="166" t="s">
        <v>69</v>
      </c>
      <c r="D11" s="169"/>
      <c r="E11" s="170"/>
      <c r="F11" s="169"/>
      <c r="G11" s="170"/>
    </row>
    <row r="12" spans="2:7" ht="26.5" thickBot="1">
      <c r="B12" s="167">
        <v>8</v>
      </c>
      <c r="C12" s="168" t="s">
        <v>269</v>
      </c>
      <c r="D12" s="171"/>
      <c r="E12" s="172"/>
      <c r="F12" s="171"/>
      <c r="G12" s="172"/>
    </row>
  </sheetData>
  <mergeCells count="1">
    <mergeCell ref="B2:G2"/>
  </mergeCells>
  <phoneticPr fontId="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B1:P27"/>
  <sheetViews>
    <sheetView topLeftCell="A19" workbookViewId="0">
      <selection activeCell="G30" sqref="G30"/>
    </sheetView>
  </sheetViews>
  <sheetFormatPr defaultRowHeight="12.5"/>
  <cols>
    <col min="1" max="1" width="2" customWidth="1"/>
    <col min="2" max="2" width="5.7265625" customWidth="1"/>
    <col min="3" max="4" width="15.7265625" customWidth="1"/>
    <col min="6" max="13" width="6.7265625" customWidth="1"/>
  </cols>
  <sheetData>
    <row r="1" spans="2:16" ht="6.75" customHeight="1" thickBot="1"/>
    <row r="2" spans="2:16" ht="18" customHeight="1" thickBot="1">
      <c r="B2" s="513" t="s">
        <v>52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5"/>
    </row>
    <row r="3" spans="2:16" ht="18" customHeight="1" thickBot="1">
      <c r="B3" s="498" t="s">
        <v>8</v>
      </c>
      <c r="C3" s="512"/>
      <c r="D3" s="498"/>
      <c r="E3" s="504"/>
      <c r="F3" s="498" t="s">
        <v>53</v>
      </c>
      <c r="G3" s="512"/>
      <c r="H3" s="498"/>
      <c r="I3" s="504"/>
      <c r="J3" s="498" t="s">
        <v>54</v>
      </c>
      <c r="K3" s="512"/>
      <c r="L3" s="498"/>
      <c r="M3" s="504"/>
      <c r="N3" s="506" t="s">
        <v>59</v>
      </c>
      <c r="O3" s="507"/>
      <c r="P3" s="508"/>
    </row>
    <row r="4" spans="2:16" ht="18" customHeight="1" thickBot="1">
      <c r="B4" s="498" t="s">
        <v>27</v>
      </c>
      <c r="C4" s="504"/>
      <c r="D4" s="498"/>
      <c r="E4" s="504"/>
      <c r="F4" s="498" t="s">
        <v>7</v>
      </c>
      <c r="G4" s="504"/>
      <c r="H4" s="498" t="s">
        <v>9</v>
      </c>
      <c r="I4" s="504"/>
      <c r="J4" s="498" t="s">
        <v>10</v>
      </c>
      <c r="K4" s="504"/>
      <c r="L4" s="41"/>
      <c r="M4" s="34"/>
      <c r="N4" s="492"/>
      <c r="O4" s="493"/>
      <c r="P4" s="494"/>
    </row>
    <row r="5" spans="2:16" ht="18" customHeight="1">
      <c r="B5" s="65" t="s">
        <v>17</v>
      </c>
      <c r="C5" s="66" t="s">
        <v>24</v>
      </c>
      <c r="D5" s="66" t="s">
        <v>25</v>
      </c>
      <c r="E5" s="67" t="s">
        <v>26</v>
      </c>
      <c r="F5" s="65" t="s">
        <v>32</v>
      </c>
      <c r="G5" s="68" t="s">
        <v>33</v>
      </c>
      <c r="H5" s="65" t="s">
        <v>34</v>
      </c>
      <c r="I5" s="67" t="s">
        <v>35</v>
      </c>
      <c r="J5" s="69" t="s">
        <v>33</v>
      </c>
      <c r="K5" s="67" t="s">
        <v>35</v>
      </c>
      <c r="L5" s="63"/>
      <c r="M5" s="18"/>
      <c r="N5" s="492"/>
      <c r="O5" s="493"/>
      <c r="P5" s="494"/>
    </row>
    <row r="6" spans="2:16" ht="18" customHeight="1">
      <c r="B6" s="43"/>
      <c r="C6" s="24"/>
      <c r="D6" s="24"/>
      <c r="E6" s="38"/>
      <c r="F6" s="43"/>
      <c r="G6" s="61"/>
      <c r="H6" s="43"/>
      <c r="I6" s="38"/>
      <c r="J6" s="57"/>
      <c r="K6" s="38"/>
      <c r="L6" s="63"/>
      <c r="M6" s="64" t="s">
        <v>46</v>
      </c>
      <c r="N6" s="492"/>
      <c r="O6" s="493"/>
      <c r="P6" s="494"/>
    </row>
    <row r="7" spans="2:16" ht="18" customHeight="1">
      <c r="B7" s="43"/>
      <c r="C7" s="24"/>
      <c r="D7" s="24"/>
      <c r="E7" s="38"/>
      <c r="F7" s="43"/>
      <c r="G7" s="61"/>
      <c r="H7" s="43"/>
      <c r="I7" s="38"/>
      <c r="J7" s="57"/>
      <c r="K7" s="38"/>
      <c r="L7" s="63"/>
      <c r="M7" s="64" t="s">
        <v>45</v>
      </c>
      <c r="N7" s="492"/>
      <c r="O7" s="493"/>
      <c r="P7" s="494"/>
    </row>
    <row r="8" spans="2:16" ht="18" customHeight="1">
      <c r="B8" s="43"/>
      <c r="C8" s="24"/>
      <c r="D8" s="24"/>
      <c r="E8" s="38"/>
      <c r="F8" s="43"/>
      <c r="G8" s="61"/>
      <c r="H8" s="43"/>
      <c r="I8" s="38"/>
      <c r="J8" s="57"/>
      <c r="K8" s="38"/>
      <c r="L8" s="63"/>
      <c r="M8" s="64" t="s">
        <v>40</v>
      </c>
      <c r="N8" s="492"/>
      <c r="O8" s="493"/>
      <c r="P8" s="494"/>
    </row>
    <row r="9" spans="2:16" ht="18" customHeight="1">
      <c r="B9" s="43"/>
      <c r="C9" s="24"/>
      <c r="D9" s="24"/>
      <c r="E9" s="38"/>
      <c r="F9" s="43"/>
      <c r="G9" s="61"/>
      <c r="H9" s="43"/>
      <c r="I9" s="38"/>
      <c r="J9" s="57"/>
      <c r="K9" s="38"/>
      <c r="L9" s="63" t="s">
        <v>40</v>
      </c>
      <c r="M9" s="64" t="s">
        <v>42</v>
      </c>
      <c r="N9" s="492"/>
      <c r="O9" s="493"/>
      <c r="P9" s="494"/>
    </row>
    <row r="10" spans="2:16" ht="18" customHeight="1" thickBot="1">
      <c r="B10" s="43"/>
      <c r="C10" s="24"/>
      <c r="D10" s="24"/>
      <c r="E10" s="38"/>
      <c r="F10" s="43"/>
      <c r="G10" s="61"/>
      <c r="H10" s="43"/>
      <c r="I10" s="38"/>
      <c r="J10" s="57"/>
      <c r="K10" s="38"/>
      <c r="L10" s="63" t="s">
        <v>39</v>
      </c>
      <c r="M10" s="64" t="s">
        <v>36</v>
      </c>
      <c r="N10" s="495"/>
      <c r="O10" s="496"/>
      <c r="P10" s="497"/>
    </row>
    <row r="11" spans="2:16" ht="18" customHeight="1" thickBot="1">
      <c r="B11" s="43"/>
      <c r="C11" s="24"/>
      <c r="D11" s="24"/>
      <c r="E11" s="38"/>
      <c r="F11" s="43"/>
      <c r="G11" s="61"/>
      <c r="H11" s="43"/>
      <c r="I11" s="38"/>
      <c r="J11" s="57"/>
      <c r="K11" s="38"/>
      <c r="L11" s="63" t="s">
        <v>38</v>
      </c>
      <c r="M11" s="64" t="s">
        <v>44</v>
      </c>
      <c r="N11" s="506" t="s">
        <v>60</v>
      </c>
      <c r="O11" s="507"/>
      <c r="P11" s="508"/>
    </row>
    <row r="12" spans="2:16" ht="18" customHeight="1">
      <c r="B12" s="43"/>
      <c r="C12" s="24"/>
      <c r="D12" s="24"/>
      <c r="E12" s="38"/>
      <c r="F12" s="43"/>
      <c r="G12" s="61"/>
      <c r="H12" s="43"/>
      <c r="I12" s="38"/>
      <c r="J12" s="57"/>
      <c r="K12" s="38"/>
      <c r="L12" s="63" t="s">
        <v>37</v>
      </c>
      <c r="M12" s="64" t="s">
        <v>36</v>
      </c>
      <c r="N12" s="492"/>
      <c r="O12" s="493"/>
      <c r="P12" s="494"/>
    </row>
    <row r="13" spans="2:16" ht="18" customHeight="1" thickBot="1">
      <c r="B13" s="43"/>
      <c r="C13" s="24"/>
      <c r="D13" s="24"/>
      <c r="E13" s="38"/>
      <c r="F13" s="40"/>
      <c r="G13" s="45"/>
      <c r="H13" s="40"/>
      <c r="I13" s="56"/>
      <c r="J13" s="44"/>
      <c r="K13" s="56"/>
      <c r="L13" s="63" t="s">
        <v>36</v>
      </c>
      <c r="M13" s="64" t="s">
        <v>39</v>
      </c>
      <c r="N13" s="492"/>
      <c r="O13" s="493"/>
      <c r="P13" s="494"/>
    </row>
    <row r="14" spans="2:16" ht="18" customHeight="1">
      <c r="B14" s="490" t="s">
        <v>28</v>
      </c>
      <c r="C14" s="491"/>
      <c r="D14" s="491" t="s">
        <v>29</v>
      </c>
      <c r="E14" s="505"/>
      <c r="F14" s="48"/>
      <c r="G14" s="52"/>
      <c r="H14" s="48"/>
      <c r="I14" s="49"/>
      <c r="J14" s="58"/>
      <c r="K14" s="52"/>
      <c r="L14" s="48"/>
      <c r="M14" s="49"/>
      <c r="N14" s="492"/>
      <c r="O14" s="493"/>
      <c r="P14" s="494"/>
    </row>
    <row r="15" spans="2:16" ht="18" customHeight="1" thickBot="1">
      <c r="B15" s="509"/>
      <c r="C15" s="510"/>
      <c r="D15" s="510"/>
      <c r="E15" s="511"/>
      <c r="F15" s="54" t="s">
        <v>58</v>
      </c>
      <c r="G15" s="62" t="s">
        <v>58</v>
      </c>
      <c r="H15" s="54" t="s">
        <v>58</v>
      </c>
      <c r="I15" s="55" t="s">
        <v>58</v>
      </c>
      <c r="J15" s="59" t="s">
        <v>58</v>
      </c>
      <c r="K15" s="55" t="s">
        <v>58</v>
      </c>
      <c r="L15" s="54" t="s">
        <v>58</v>
      </c>
      <c r="M15" s="55" t="s">
        <v>58</v>
      </c>
      <c r="N15" s="492"/>
      <c r="O15" s="493"/>
      <c r="P15" s="494"/>
    </row>
    <row r="16" spans="2:16" ht="18" customHeight="1" thickBot="1">
      <c r="B16" s="498" t="s">
        <v>30</v>
      </c>
      <c r="C16" s="504"/>
      <c r="D16" s="498"/>
      <c r="E16" s="504"/>
      <c r="F16" s="50"/>
      <c r="G16" s="53"/>
      <c r="H16" s="50"/>
      <c r="I16" s="51"/>
      <c r="J16" s="60"/>
      <c r="K16" s="53"/>
      <c r="L16" s="50"/>
      <c r="M16" s="51"/>
      <c r="N16" s="492"/>
      <c r="O16" s="493"/>
      <c r="P16" s="494"/>
    </row>
    <row r="17" spans="2:16" ht="18" customHeight="1">
      <c r="B17" s="65"/>
      <c r="C17" s="66"/>
      <c r="D17" s="66"/>
      <c r="E17" s="67"/>
      <c r="F17" s="46"/>
      <c r="G17" s="39"/>
      <c r="H17" s="46"/>
      <c r="I17" s="47"/>
      <c r="J17" s="42"/>
      <c r="K17" s="47"/>
      <c r="L17" s="63" t="s">
        <v>41</v>
      </c>
      <c r="M17" s="64" t="s">
        <v>47</v>
      </c>
      <c r="N17" s="492"/>
      <c r="O17" s="493"/>
      <c r="P17" s="494"/>
    </row>
    <row r="18" spans="2:16" ht="18" customHeight="1" thickBot="1">
      <c r="B18" s="43"/>
      <c r="C18" s="24"/>
      <c r="D18" s="24"/>
      <c r="E18" s="38"/>
      <c r="F18" s="43"/>
      <c r="G18" s="61"/>
      <c r="H18" s="43"/>
      <c r="I18" s="38"/>
      <c r="J18" s="57"/>
      <c r="K18" s="38"/>
      <c r="L18" s="63" t="s">
        <v>36</v>
      </c>
      <c r="M18" s="64" t="s">
        <v>48</v>
      </c>
      <c r="N18" s="495"/>
      <c r="O18" s="496"/>
      <c r="P18" s="497"/>
    </row>
    <row r="19" spans="2:16" ht="18" customHeight="1" thickBot="1">
      <c r="B19" s="43"/>
      <c r="C19" s="24"/>
      <c r="D19" s="24"/>
      <c r="E19" s="38"/>
      <c r="F19" s="43"/>
      <c r="G19" s="61"/>
      <c r="H19" s="43"/>
      <c r="I19" s="38"/>
      <c r="J19" s="57"/>
      <c r="K19" s="38"/>
      <c r="L19" s="63" t="s">
        <v>42</v>
      </c>
      <c r="M19" s="64" t="s">
        <v>39</v>
      </c>
      <c r="N19" s="506" t="s">
        <v>61</v>
      </c>
      <c r="O19" s="507"/>
      <c r="P19" s="508"/>
    </row>
    <row r="20" spans="2:16" ht="18" customHeight="1">
      <c r="B20" s="43"/>
      <c r="C20" s="24"/>
      <c r="D20" s="24"/>
      <c r="E20" s="38"/>
      <c r="F20" s="43"/>
      <c r="G20" s="61"/>
      <c r="H20" s="43"/>
      <c r="I20" s="38"/>
      <c r="J20" s="57"/>
      <c r="K20" s="38"/>
      <c r="L20" s="63" t="s">
        <v>39</v>
      </c>
      <c r="M20" s="64" t="s">
        <v>49</v>
      </c>
      <c r="N20" s="492"/>
      <c r="O20" s="493"/>
      <c r="P20" s="494"/>
    </row>
    <row r="21" spans="2:16" ht="18" customHeight="1">
      <c r="B21" s="43"/>
      <c r="C21" s="24"/>
      <c r="D21" s="24"/>
      <c r="E21" s="38"/>
      <c r="F21" s="43"/>
      <c r="G21" s="61"/>
      <c r="H21" s="43"/>
      <c r="I21" s="38"/>
      <c r="J21" s="57"/>
      <c r="K21" s="38"/>
      <c r="L21" s="63" t="s">
        <v>36</v>
      </c>
      <c r="M21" s="64" t="s">
        <v>50</v>
      </c>
      <c r="N21" s="492"/>
      <c r="O21" s="493"/>
      <c r="P21" s="494"/>
    </row>
    <row r="22" spans="2:16" ht="18" customHeight="1">
      <c r="B22" s="43"/>
      <c r="C22" s="24"/>
      <c r="D22" s="24"/>
      <c r="E22" s="38"/>
      <c r="F22" s="43"/>
      <c r="G22" s="61"/>
      <c r="H22" s="43"/>
      <c r="I22" s="38"/>
      <c r="J22" s="57"/>
      <c r="K22" s="38"/>
      <c r="L22" s="63" t="s">
        <v>43</v>
      </c>
      <c r="M22" s="64" t="s">
        <v>51</v>
      </c>
      <c r="N22" s="492"/>
      <c r="O22" s="493"/>
      <c r="P22" s="494"/>
    </row>
    <row r="23" spans="2:16" ht="18" customHeight="1">
      <c r="B23" s="43"/>
      <c r="C23" s="24"/>
      <c r="D23" s="24"/>
      <c r="E23" s="38"/>
      <c r="F23" s="43"/>
      <c r="G23" s="61"/>
      <c r="H23" s="43"/>
      <c r="I23" s="38"/>
      <c r="J23" s="57"/>
      <c r="K23" s="38"/>
      <c r="L23" s="17"/>
      <c r="M23" s="35"/>
      <c r="N23" s="492"/>
      <c r="O23" s="493"/>
      <c r="P23" s="494"/>
    </row>
    <row r="24" spans="2:16" ht="18" customHeight="1">
      <c r="B24" s="43"/>
      <c r="C24" s="24"/>
      <c r="D24" s="24"/>
      <c r="E24" s="38"/>
      <c r="F24" s="43"/>
      <c r="G24" s="61"/>
      <c r="H24" s="43"/>
      <c r="I24" s="38"/>
      <c r="J24" s="57"/>
      <c r="K24" s="38"/>
      <c r="L24" s="17"/>
      <c r="M24" s="35"/>
      <c r="N24" s="492"/>
      <c r="O24" s="493"/>
      <c r="P24" s="494"/>
    </row>
    <row r="25" spans="2:16" ht="18" customHeight="1">
      <c r="B25" s="490" t="s">
        <v>31</v>
      </c>
      <c r="C25" s="491"/>
      <c r="D25" s="491" t="s">
        <v>29</v>
      </c>
      <c r="E25" s="505"/>
      <c r="F25" s="43"/>
      <c r="G25" s="61"/>
      <c r="H25" s="43"/>
      <c r="I25" s="38"/>
      <c r="J25" s="57"/>
      <c r="K25" s="38"/>
      <c r="L25" s="17"/>
      <c r="M25" s="35"/>
      <c r="N25" s="492"/>
      <c r="O25" s="493"/>
      <c r="P25" s="494"/>
    </row>
    <row r="26" spans="2:16" ht="18" customHeight="1" thickBot="1">
      <c r="B26" s="500"/>
      <c r="C26" s="501"/>
      <c r="D26" s="502"/>
      <c r="E26" s="503"/>
      <c r="F26" s="40"/>
      <c r="G26" s="45"/>
      <c r="H26" s="40"/>
      <c r="I26" s="56"/>
      <c r="J26" s="44"/>
      <c r="K26" s="56"/>
      <c r="L26" s="36"/>
      <c r="M26" s="37"/>
      <c r="N26" s="492"/>
      <c r="O26" s="493"/>
      <c r="P26" s="494"/>
    </row>
    <row r="27" spans="2:16" ht="18" customHeight="1" thickBot="1">
      <c r="B27" s="498" t="s">
        <v>55</v>
      </c>
      <c r="C27" s="499"/>
      <c r="D27" s="499"/>
      <c r="E27" s="504"/>
      <c r="F27" s="498" t="s">
        <v>56</v>
      </c>
      <c r="G27" s="499"/>
      <c r="H27" s="499"/>
      <c r="I27" s="504"/>
      <c r="J27" s="498" t="s">
        <v>57</v>
      </c>
      <c r="K27" s="499"/>
      <c r="L27" s="499"/>
      <c r="M27" s="504"/>
      <c r="N27" s="495"/>
      <c r="O27" s="496"/>
      <c r="P27" s="497"/>
    </row>
  </sheetData>
  <mergeCells count="34">
    <mergeCell ref="B16:C16"/>
    <mergeCell ref="D16:E16"/>
    <mergeCell ref="B4:C4"/>
    <mergeCell ref="B2:P2"/>
    <mergeCell ref="N3:P3"/>
    <mergeCell ref="H4:I4"/>
    <mergeCell ref="J4:K4"/>
    <mergeCell ref="F3:G3"/>
    <mergeCell ref="N4:P10"/>
    <mergeCell ref="D4:E4"/>
    <mergeCell ref="B15:C15"/>
    <mergeCell ref="D15:E15"/>
    <mergeCell ref="J3:K3"/>
    <mergeCell ref="L3:M3"/>
    <mergeCell ref="B3:C3"/>
    <mergeCell ref="D3:E3"/>
    <mergeCell ref="F4:G4"/>
    <mergeCell ref="D14:E14"/>
    <mergeCell ref="N11:P11"/>
    <mergeCell ref="N19:P19"/>
    <mergeCell ref="H27:I27"/>
    <mergeCell ref="H3:I3"/>
    <mergeCell ref="L27:M27"/>
    <mergeCell ref="J27:K27"/>
    <mergeCell ref="B25:C25"/>
    <mergeCell ref="B14:C14"/>
    <mergeCell ref="N12:P18"/>
    <mergeCell ref="N20:P27"/>
    <mergeCell ref="B27:C27"/>
    <mergeCell ref="B26:C26"/>
    <mergeCell ref="D26:E26"/>
    <mergeCell ref="D27:E27"/>
    <mergeCell ref="F27:G27"/>
    <mergeCell ref="D25:E25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9"/>
  </sheetPr>
  <dimension ref="B1:R108"/>
  <sheetViews>
    <sheetView topLeftCell="D1" workbookViewId="0">
      <selection activeCell="J96" sqref="J96"/>
    </sheetView>
  </sheetViews>
  <sheetFormatPr defaultRowHeight="12.5"/>
  <cols>
    <col min="1" max="1" width="3.453125" customWidth="1"/>
    <col min="2" max="2" width="11.26953125" style="16" customWidth="1"/>
    <col min="3" max="3" width="7.54296875" style="16" customWidth="1"/>
    <col min="4" max="4" width="15" customWidth="1"/>
    <col min="5" max="5" width="13.1796875" customWidth="1"/>
    <col min="6" max="6" width="9.1796875" style="16" customWidth="1"/>
    <col min="8" max="8" width="11.26953125" style="16" customWidth="1"/>
    <col min="9" max="9" width="7.7265625" style="16" customWidth="1"/>
    <col min="10" max="10" width="16.453125" bestFit="1" customWidth="1"/>
    <col min="11" max="11" width="13.1796875" style="16" customWidth="1"/>
    <col min="12" max="12" width="10" customWidth="1"/>
    <col min="13" max="13" width="11.26953125" customWidth="1"/>
    <col min="14" max="14" width="11.453125" style="16" customWidth="1"/>
    <col min="15" max="15" width="7.54296875" customWidth="1"/>
    <col min="16" max="16" width="15" style="16" customWidth="1"/>
    <col min="17" max="17" width="13.1796875" customWidth="1"/>
  </cols>
  <sheetData>
    <row r="1" spans="2:18" ht="13" thickBot="1"/>
    <row r="2" spans="2:18" s="23" customFormat="1" ht="25">
      <c r="B2" s="324" t="s">
        <v>334</v>
      </c>
      <c r="C2" s="325"/>
      <c r="D2" s="325"/>
      <c r="E2" s="326"/>
      <c r="F2" s="327"/>
      <c r="H2" s="324" t="s">
        <v>334</v>
      </c>
      <c r="I2" s="325"/>
      <c r="J2" s="325"/>
      <c r="K2" s="326"/>
      <c r="L2" s="327"/>
      <c r="M2"/>
      <c r="N2" s="324" t="s">
        <v>334</v>
      </c>
      <c r="O2" s="325"/>
      <c r="P2" s="325"/>
      <c r="Q2" s="326"/>
      <c r="R2" s="327"/>
    </row>
    <row r="3" spans="2:18" ht="6.75" customHeight="1" thickBot="1">
      <c r="B3" s="43"/>
      <c r="C3" s="73"/>
      <c r="D3" s="25"/>
      <c r="E3" s="80"/>
      <c r="F3" s="75"/>
      <c r="H3" s="43"/>
      <c r="I3" s="73"/>
      <c r="J3" s="25"/>
      <c r="K3" s="80"/>
      <c r="L3" s="75"/>
      <c r="N3" s="43"/>
      <c r="O3" s="73"/>
      <c r="P3" s="25"/>
      <c r="Q3" s="80"/>
      <c r="R3" s="75"/>
    </row>
    <row r="4" spans="2:18" ht="25.5" thickBot="1">
      <c r="B4" s="70" t="s">
        <v>12</v>
      </c>
      <c r="C4" s="328" t="s">
        <v>253</v>
      </c>
      <c r="D4" s="329"/>
      <c r="E4" s="329"/>
      <c r="F4" s="330"/>
      <c r="H4" s="70" t="s">
        <v>12</v>
      </c>
      <c r="I4" s="328" t="s">
        <v>253</v>
      </c>
      <c r="J4" s="329"/>
      <c r="K4" s="329"/>
      <c r="L4" s="330"/>
      <c r="N4" s="70" t="s">
        <v>12</v>
      </c>
      <c r="O4" s="328" t="s">
        <v>253</v>
      </c>
      <c r="P4" s="329"/>
      <c r="Q4" s="329"/>
      <c r="R4" s="330"/>
    </row>
    <row r="5" spans="2:18" ht="7.5" customHeight="1" thickBot="1">
      <c r="B5" s="43"/>
      <c r="C5" s="74"/>
      <c r="D5" s="26"/>
      <c r="E5" s="81"/>
      <c r="F5" s="76"/>
      <c r="H5" s="43"/>
      <c r="I5" s="74"/>
      <c r="J5" s="26"/>
      <c r="K5" s="81"/>
      <c r="L5" s="76"/>
      <c r="N5" s="43"/>
      <c r="O5" s="74"/>
      <c r="P5" s="26"/>
      <c r="Q5" s="81"/>
      <c r="R5" s="76"/>
    </row>
    <row r="6" spans="2:18" ht="25.5" thickBot="1">
      <c r="B6" s="70" t="s">
        <v>14</v>
      </c>
      <c r="C6" s="316" t="s">
        <v>66</v>
      </c>
      <c r="D6" s="317"/>
      <c r="E6" s="317"/>
      <c r="F6" s="318"/>
      <c r="H6" s="70" t="s">
        <v>14</v>
      </c>
      <c r="I6" s="316" t="s">
        <v>249</v>
      </c>
      <c r="J6" s="317"/>
      <c r="K6" s="317"/>
      <c r="L6" s="318"/>
      <c r="N6" s="70" t="s">
        <v>14</v>
      </c>
      <c r="O6" s="316" t="s">
        <v>373</v>
      </c>
      <c r="P6" s="317"/>
      <c r="Q6" s="317"/>
      <c r="R6" s="318"/>
    </row>
    <row r="7" spans="2:18" ht="25" customHeight="1">
      <c r="B7" s="78" t="s">
        <v>67</v>
      </c>
      <c r="C7" s="319" t="s">
        <v>361</v>
      </c>
      <c r="D7" s="320"/>
      <c r="E7" s="320"/>
      <c r="F7" s="321"/>
      <c r="H7" s="78" t="s">
        <v>67</v>
      </c>
      <c r="I7" s="319" t="s">
        <v>371</v>
      </c>
      <c r="J7" s="320"/>
      <c r="K7" s="320"/>
      <c r="L7" s="321"/>
      <c r="N7" s="78" t="s">
        <v>67</v>
      </c>
      <c r="O7" s="319" t="s">
        <v>374</v>
      </c>
      <c r="P7" s="320"/>
      <c r="Q7" s="320"/>
      <c r="R7" s="321"/>
    </row>
    <row r="8" spans="2:18" ht="13">
      <c r="B8" s="71" t="s">
        <v>16</v>
      </c>
      <c r="C8" s="27" t="s">
        <v>17</v>
      </c>
      <c r="D8" s="322" t="s">
        <v>18</v>
      </c>
      <c r="E8" s="323"/>
      <c r="F8" s="72" t="s">
        <v>19</v>
      </c>
      <c r="H8" s="71" t="s">
        <v>16</v>
      </c>
      <c r="I8" s="27" t="s">
        <v>17</v>
      </c>
      <c r="J8" s="322" t="s">
        <v>18</v>
      </c>
      <c r="K8" s="323"/>
      <c r="L8" s="72" t="s">
        <v>19</v>
      </c>
      <c r="N8" s="71" t="s">
        <v>16</v>
      </c>
      <c r="O8" s="27" t="s">
        <v>17</v>
      </c>
      <c r="P8" s="322" t="s">
        <v>18</v>
      </c>
      <c r="Q8" s="323"/>
      <c r="R8" s="72" t="s">
        <v>19</v>
      </c>
    </row>
    <row r="9" spans="2:18">
      <c r="B9" s="151" t="s">
        <v>20</v>
      </c>
      <c r="C9" s="93" t="s">
        <v>43</v>
      </c>
      <c r="D9" s="93" t="s">
        <v>221</v>
      </c>
      <c r="E9" s="93" t="s">
        <v>115</v>
      </c>
      <c r="F9" s="94">
        <v>12079</v>
      </c>
      <c r="H9" s="43" t="s">
        <v>20</v>
      </c>
      <c r="I9" s="77" t="s">
        <v>43</v>
      </c>
      <c r="J9" s="93" t="s">
        <v>157</v>
      </c>
      <c r="K9" s="93" t="s">
        <v>85</v>
      </c>
      <c r="L9" s="149">
        <v>25011</v>
      </c>
      <c r="N9" s="151" t="s">
        <v>20</v>
      </c>
      <c r="O9" s="153" t="s">
        <v>43</v>
      </c>
      <c r="P9" s="93" t="s">
        <v>375</v>
      </c>
      <c r="Q9" s="93" t="s">
        <v>94</v>
      </c>
      <c r="R9" s="94">
        <v>12020</v>
      </c>
    </row>
    <row r="10" spans="2:18">
      <c r="B10" s="151">
        <v>2</v>
      </c>
      <c r="C10" s="93" t="s">
        <v>65</v>
      </c>
      <c r="D10" s="93" t="s">
        <v>176</v>
      </c>
      <c r="E10" s="93" t="s">
        <v>177</v>
      </c>
      <c r="F10" s="94">
        <v>12037</v>
      </c>
      <c r="H10" s="43">
        <v>2</v>
      </c>
      <c r="I10" s="77" t="s">
        <v>65</v>
      </c>
      <c r="J10" s="93" t="s">
        <v>214</v>
      </c>
      <c r="K10" s="93" t="s">
        <v>77</v>
      </c>
      <c r="L10" s="149">
        <v>25017</v>
      </c>
      <c r="N10" s="151">
        <v>2</v>
      </c>
      <c r="O10" s="153" t="s">
        <v>43</v>
      </c>
      <c r="P10" s="93" t="s">
        <v>376</v>
      </c>
      <c r="Q10" s="93" t="s">
        <v>94</v>
      </c>
      <c r="R10" s="94">
        <v>98446</v>
      </c>
    </row>
    <row r="11" spans="2:18">
      <c r="B11" s="151">
        <v>3</v>
      </c>
      <c r="C11" s="93" t="s">
        <v>43</v>
      </c>
      <c r="D11" s="93" t="s">
        <v>174</v>
      </c>
      <c r="E11" s="93" t="s">
        <v>175</v>
      </c>
      <c r="F11" s="94">
        <v>12038</v>
      </c>
      <c r="H11" s="43">
        <v>3</v>
      </c>
      <c r="I11" s="77" t="s">
        <v>43</v>
      </c>
      <c r="J11" s="93" t="s">
        <v>280</v>
      </c>
      <c r="K11" s="93" t="s">
        <v>101</v>
      </c>
      <c r="L11" s="149">
        <v>21754</v>
      </c>
      <c r="N11" s="151">
        <v>3</v>
      </c>
      <c r="O11" s="153" t="s">
        <v>43</v>
      </c>
      <c r="P11" s="93" t="s">
        <v>377</v>
      </c>
      <c r="Q11" s="93" t="s">
        <v>87</v>
      </c>
      <c r="R11" s="94">
        <v>10175</v>
      </c>
    </row>
    <row r="12" spans="2:18">
      <c r="B12" s="151">
        <v>4</v>
      </c>
      <c r="C12" s="93" t="s">
        <v>43</v>
      </c>
      <c r="D12" s="93" t="s">
        <v>237</v>
      </c>
      <c r="E12" s="93" t="s">
        <v>198</v>
      </c>
      <c r="F12" s="94">
        <v>12083</v>
      </c>
      <c r="H12" s="43">
        <v>4</v>
      </c>
      <c r="I12" s="77" t="s">
        <v>43</v>
      </c>
      <c r="J12" s="93" t="s">
        <v>189</v>
      </c>
      <c r="K12" s="93" t="s">
        <v>115</v>
      </c>
      <c r="L12" s="149">
        <v>25014</v>
      </c>
      <c r="N12" s="151">
        <v>4</v>
      </c>
      <c r="O12" s="153" t="s">
        <v>43</v>
      </c>
      <c r="P12" s="93" t="s">
        <v>378</v>
      </c>
      <c r="Q12" s="93" t="s">
        <v>84</v>
      </c>
      <c r="R12" s="94">
        <v>98437</v>
      </c>
    </row>
    <row r="13" spans="2:18">
      <c r="B13" s="151">
        <v>5</v>
      </c>
      <c r="C13" s="93" t="s">
        <v>65</v>
      </c>
      <c r="D13" s="93" t="s">
        <v>188</v>
      </c>
      <c r="E13" s="93" t="s">
        <v>75</v>
      </c>
      <c r="F13" s="94">
        <v>12085</v>
      </c>
      <c r="H13" s="43">
        <v>5</v>
      </c>
      <c r="I13" s="77" t="s">
        <v>43</v>
      </c>
      <c r="J13" s="93" t="s">
        <v>242</v>
      </c>
      <c r="K13" s="93" t="s">
        <v>83</v>
      </c>
      <c r="L13" s="149">
        <v>25075</v>
      </c>
      <c r="N13" s="151">
        <v>5</v>
      </c>
      <c r="O13" s="153" t="s">
        <v>65</v>
      </c>
      <c r="P13" s="93" t="s">
        <v>379</v>
      </c>
      <c r="Q13" s="93" t="s">
        <v>77</v>
      </c>
      <c r="R13" s="94">
        <v>13044</v>
      </c>
    </row>
    <row r="14" spans="2:18">
      <c r="B14" s="151">
        <v>6</v>
      </c>
      <c r="C14" s="93" t="s">
        <v>43</v>
      </c>
      <c r="D14" s="93" t="s">
        <v>201</v>
      </c>
      <c r="E14" s="93" t="s">
        <v>94</v>
      </c>
      <c r="F14" s="94">
        <v>12042</v>
      </c>
      <c r="H14" s="43">
        <v>6</v>
      </c>
      <c r="I14" s="77" t="s">
        <v>65</v>
      </c>
      <c r="J14" s="93" t="s">
        <v>240</v>
      </c>
      <c r="K14" s="93" t="s">
        <v>241</v>
      </c>
      <c r="L14" s="149">
        <v>12073</v>
      </c>
      <c r="N14" s="151">
        <v>6</v>
      </c>
      <c r="O14" s="153" t="s">
        <v>43</v>
      </c>
      <c r="P14" s="93" t="s">
        <v>378</v>
      </c>
      <c r="Q14" s="93" t="s">
        <v>339</v>
      </c>
      <c r="R14" s="94">
        <v>29061</v>
      </c>
    </row>
    <row r="15" spans="2:18">
      <c r="B15" s="151">
        <v>7</v>
      </c>
      <c r="C15" s="93" t="s">
        <v>65</v>
      </c>
      <c r="D15" s="93" t="s">
        <v>181</v>
      </c>
      <c r="E15" s="93" t="s">
        <v>113</v>
      </c>
      <c r="F15" s="94">
        <v>12080</v>
      </c>
      <c r="H15" s="43">
        <v>7</v>
      </c>
      <c r="I15" s="77" t="s">
        <v>65</v>
      </c>
      <c r="J15" s="93" t="s">
        <v>191</v>
      </c>
      <c r="K15" s="93" t="s">
        <v>86</v>
      </c>
      <c r="L15" s="149">
        <v>25015</v>
      </c>
      <c r="N15" s="151">
        <v>7</v>
      </c>
      <c r="O15" s="153" t="s">
        <v>43</v>
      </c>
      <c r="P15" s="93" t="s">
        <v>380</v>
      </c>
      <c r="Q15" s="93" t="s">
        <v>89</v>
      </c>
      <c r="R15" s="94">
        <v>99505</v>
      </c>
    </row>
    <row r="16" spans="2:18">
      <c r="B16" s="151">
        <v>8</v>
      </c>
      <c r="C16" s="93" t="s">
        <v>65</v>
      </c>
      <c r="D16" s="93" t="s">
        <v>98</v>
      </c>
      <c r="E16" s="93" t="s">
        <v>99</v>
      </c>
      <c r="F16" s="94">
        <v>12030</v>
      </c>
      <c r="H16" s="43">
        <v>8</v>
      </c>
      <c r="I16" s="77" t="s">
        <v>65</v>
      </c>
      <c r="J16" s="93" t="s">
        <v>281</v>
      </c>
      <c r="K16" s="93" t="s">
        <v>92</v>
      </c>
      <c r="L16" s="149">
        <v>13072</v>
      </c>
      <c r="N16" s="151">
        <v>8</v>
      </c>
      <c r="O16" s="153" t="s">
        <v>43</v>
      </c>
      <c r="P16" s="93" t="s">
        <v>381</v>
      </c>
      <c r="Q16" s="93" t="s">
        <v>102</v>
      </c>
      <c r="R16" s="94">
        <v>98457</v>
      </c>
    </row>
    <row r="17" spans="2:18">
      <c r="B17" s="151">
        <v>9</v>
      </c>
      <c r="C17" s="93" t="s">
        <v>65</v>
      </c>
      <c r="D17" s="93" t="s">
        <v>168</v>
      </c>
      <c r="E17" s="93" t="s">
        <v>169</v>
      </c>
      <c r="F17" s="94">
        <v>12031</v>
      </c>
      <c r="H17" s="43">
        <v>9</v>
      </c>
      <c r="I17" s="77" t="s">
        <v>43</v>
      </c>
      <c r="J17" s="93" t="s">
        <v>372</v>
      </c>
      <c r="K17" s="93" t="s">
        <v>147</v>
      </c>
      <c r="L17" s="149">
        <v>14037</v>
      </c>
      <c r="N17" s="151">
        <v>9</v>
      </c>
      <c r="O17" s="153" t="s">
        <v>43</v>
      </c>
      <c r="P17" s="93" t="s">
        <v>382</v>
      </c>
      <c r="Q17" s="93" t="s">
        <v>102</v>
      </c>
      <c r="R17" s="94">
        <v>21784</v>
      </c>
    </row>
    <row r="18" spans="2:18">
      <c r="B18" s="151">
        <v>10</v>
      </c>
      <c r="C18" s="93" t="s">
        <v>65</v>
      </c>
      <c r="D18" s="93" t="s">
        <v>145</v>
      </c>
      <c r="E18" s="93" t="s">
        <v>113</v>
      </c>
      <c r="F18" s="94">
        <v>12035</v>
      </c>
      <c r="H18" s="43">
        <v>10</v>
      </c>
      <c r="I18" s="77" t="s">
        <v>43</v>
      </c>
      <c r="J18" s="93" t="s">
        <v>212</v>
      </c>
      <c r="K18" s="93" t="s">
        <v>84</v>
      </c>
      <c r="L18" s="149">
        <v>25016</v>
      </c>
      <c r="N18" s="151">
        <v>10</v>
      </c>
      <c r="O18" s="153" t="s">
        <v>43</v>
      </c>
      <c r="P18" s="93" t="s">
        <v>378</v>
      </c>
      <c r="Q18" s="93" t="s">
        <v>383</v>
      </c>
      <c r="R18" s="94">
        <v>29062</v>
      </c>
    </row>
    <row r="19" spans="2:18">
      <c r="B19" s="151">
        <v>11</v>
      </c>
      <c r="C19" s="93" t="s">
        <v>43</v>
      </c>
      <c r="D19" s="93" t="s">
        <v>95</v>
      </c>
      <c r="E19" s="93" t="s">
        <v>96</v>
      </c>
      <c r="F19" s="94">
        <v>12033</v>
      </c>
      <c r="H19" s="43">
        <v>11</v>
      </c>
      <c r="I19" s="77" t="s">
        <v>65</v>
      </c>
      <c r="J19" s="93" t="s">
        <v>213</v>
      </c>
      <c r="K19" s="93" t="s">
        <v>86</v>
      </c>
      <c r="L19" s="149">
        <v>29021</v>
      </c>
      <c r="N19" s="151">
        <v>11</v>
      </c>
      <c r="O19" s="153" t="s">
        <v>43</v>
      </c>
      <c r="P19" s="93" t="s">
        <v>384</v>
      </c>
      <c r="Q19" s="93" t="s">
        <v>84</v>
      </c>
      <c r="R19" s="94">
        <v>13045</v>
      </c>
    </row>
    <row r="20" spans="2:18">
      <c r="B20" s="151">
        <v>12</v>
      </c>
      <c r="C20" s="93" t="s">
        <v>43</v>
      </c>
      <c r="D20" s="93" t="s">
        <v>362</v>
      </c>
      <c r="E20" s="93" t="s">
        <v>83</v>
      </c>
      <c r="F20" s="94">
        <v>14061</v>
      </c>
      <c r="H20" s="43">
        <v>12</v>
      </c>
      <c r="I20" s="77" t="s">
        <v>65</v>
      </c>
      <c r="J20" s="93" t="s">
        <v>283</v>
      </c>
      <c r="K20" s="93" t="s">
        <v>284</v>
      </c>
      <c r="L20" s="149">
        <v>14022</v>
      </c>
      <c r="N20" s="151">
        <v>12</v>
      </c>
      <c r="O20" s="153" t="s">
        <v>65</v>
      </c>
      <c r="P20" s="93" t="s">
        <v>385</v>
      </c>
      <c r="Q20" s="93" t="s">
        <v>116</v>
      </c>
      <c r="R20" s="94">
        <v>20714</v>
      </c>
    </row>
    <row r="21" spans="2:18" ht="13" thickBot="1">
      <c r="B21" s="151">
        <v>13</v>
      </c>
      <c r="C21" s="93" t="s">
        <v>43</v>
      </c>
      <c r="D21" s="93" t="s">
        <v>289</v>
      </c>
      <c r="E21" s="93" t="s">
        <v>89</v>
      </c>
      <c r="F21" s="94">
        <v>14025</v>
      </c>
      <c r="H21" s="40">
        <v>13</v>
      </c>
      <c r="I21" s="85" t="s">
        <v>43</v>
      </c>
      <c r="J21" s="95" t="s">
        <v>282</v>
      </c>
      <c r="K21" s="95" t="s">
        <v>74</v>
      </c>
      <c r="L21" s="150">
        <v>14023</v>
      </c>
      <c r="N21" s="151">
        <v>13</v>
      </c>
      <c r="O21" s="153" t="s">
        <v>65</v>
      </c>
      <c r="P21" s="93" t="s">
        <v>386</v>
      </c>
      <c r="Q21" s="93" t="s">
        <v>387</v>
      </c>
      <c r="R21" s="94">
        <v>12021</v>
      </c>
    </row>
    <row r="22" spans="2:18">
      <c r="B22" s="151">
        <v>14</v>
      </c>
      <c r="C22" s="93" t="s">
        <v>43</v>
      </c>
      <c r="D22" s="93" t="s">
        <v>363</v>
      </c>
      <c r="E22" s="93" t="s">
        <v>89</v>
      </c>
      <c r="F22" s="94">
        <v>14051</v>
      </c>
      <c r="H22" s="97"/>
      <c r="I22" s="97"/>
      <c r="J22" s="97"/>
      <c r="K22" s="97"/>
      <c r="L22" s="97"/>
      <c r="N22" s="151">
        <v>14</v>
      </c>
      <c r="O22" s="153" t="s">
        <v>65</v>
      </c>
      <c r="P22" s="93" t="s">
        <v>388</v>
      </c>
      <c r="Q22" s="93" t="s">
        <v>389</v>
      </c>
      <c r="R22" s="94">
        <v>98458</v>
      </c>
    </row>
    <row r="23" spans="2:18">
      <c r="B23" s="151">
        <v>15</v>
      </c>
      <c r="C23" s="93" t="s">
        <v>65</v>
      </c>
      <c r="D23" s="93" t="s">
        <v>182</v>
      </c>
      <c r="E23" s="93" t="s">
        <v>86</v>
      </c>
      <c r="F23" s="94">
        <v>12039</v>
      </c>
      <c r="H23" s="97"/>
      <c r="I23" s="97"/>
      <c r="J23" s="97"/>
      <c r="K23" s="97"/>
      <c r="L23" s="97"/>
      <c r="N23" s="151">
        <v>15</v>
      </c>
      <c r="O23" s="153" t="s">
        <v>43</v>
      </c>
      <c r="P23" s="93" t="s">
        <v>390</v>
      </c>
      <c r="Q23" s="93" t="s">
        <v>89</v>
      </c>
      <c r="R23" s="94">
        <v>99551</v>
      </c>
    </row>
    <row r="24" spans="2:18">
      <c r="B24" s="151">
        <v>16</v>
      </c>
      <c r="C24" s="93" t="s">
        <v>43</v>
      </c>
      <c r="D24" s="93" t="s">
        <v>196</v>
      </c>
      <c r="E24" s="93" t="s">
        <v>83</v>
      </c>
      <c r="F24" s="94">
        <v>12036</v>
      </c>
      <c r="H24" s="97"/>
      <c r="I24" s="97"/>
      <c r="J24" s="97"/>
      <c r="K24" s="97"/>
      <c r="L24" s="97"/>
      <c r="N24" s="151">
        <v>16</v>
      </c>
      <c r="O24" s="153" t="s">
        <v>43</v>
      </c>
      <c r="P24" s="93" t="s">
        <v>391</v>
      </c>
      <c r="Q24" s="93" t="s">
        <v>392</v>
      </c>
      <c r="R24" s="94">
        <v>20711</v>
      </c>
    </row>
    <row r="25" spans="2:18">
      <c r="B25" s="151">
        <v>17</v>
      </c>
      <c r="C25" s="93" t="s">
        <v>43</v>
      </c>
      <c r="D25" s="93" t="s">
        <v>364</v>
      </c>
      <c r="E25" s="93" t="s">
        <v>102</v>
      </c>
      <c r="F25" s="94">
        <v>15027</v>
      </c>
      <c r="H25" s="18"/>
      <c r="I25" s="86"/>
      <c r="J25" s="97"/>
      <c r="K25" s="97"/>
      <c r="L25" s="98"/>
      <c r="N25" s="151">
        <v>17</v>
      </c>
      <c r="O25" s="153" t="s">
        <v>65</v>
      </c>
      <c r="P25" s="93" t="s">
        <v>393</v>
      </c>
      <c r="Q25" s="93" t="s">
        <v>118</v>
      </c>
      <c r="R25" s="94">
        <v>24341</v>
      </c>
    </row>
    <row r="26" spans="2:18">
      <c r="B26" s="151">
        <v>18</v>
      </c>
      <c r="C26" s="93" t="s">
        <v>43</v>
      </c>
      <c r="D26" s="93" t="s">
        <v>365</v>
      </c>
      <c r="E26" s="93" t="s">
        <v>147</v>
      </c>
      <c r="F26" s="94">
        <v>15032</v>
      </c>
      <c r="H26" s="18"/>
      <c r="I26" s="86"/>
      <c r="J26" s="97"/>
      <c r="K26" s="97"/>
      <c r="L26" s="98"/>
      <c r="N26" s="151">
        <v>18</v>
      </c>
      <c r="O26" s="153" t="s">
        <v>65</v>
      </c>
      <c r="P26" s="93" t="s">
        <v>394</v>
      </c>
      <c r="Q26" s="93" t="s">
        <v>77</v>
      </c>
      <c r="R26" s="94">
        <v>98480</v>
      </c>
    </row>
    <row r="27" spans="2:18">
      <c r="B27" s="151">
        <v>19</v>
      </c>
      <c r="C27" s="93" t="s">
        <v>65</v>
      </c>
      <c r="D27" s="93" t="s">
        <v>366</v>
      </c>
      <c r="E27" s="93" t="s">
        <v>367</v>
      </c>
      <c r="F27" s="94">
        <v>15031</v>
      </c>
      <c r="H27" s="18"/>
      <c r="I27" s="86"/>
      <c r="J27" s="97"/>
      <c r="K27" s="97"/>
      <c r="L27" s="98"/>
      <c r="N27" s="151">
        <v>19</v>
      </c>
      <c r="O27" s="153" t="s">
        <v>43</v>
      </c>
      <c r="P27" s="93" t="s">
        <v>395</v>
      </c>
      <c r="Q27" s="93" t="s">
        <v>198</v>
      </c>
      <c r="R27" s="94">
        <v>13046</v>
      </c>
    </row>
    <row r="28" spans="2:18">
      <c r="B28" s="151">
        <v>20</v>
      </c>
      <c r="C28" s="93" t="s">
        <v>65</v>
      </c>
      <c r="D28" s="93" t="s">
        <v>368</v>
      </c>
      <c r="E28" s="93" t="s">
        <v>369</v>
      </c>
      <c r="F28" s="94">
        <v>15034</v>
      </c>
      <c r="H28" s="18"/>
      <c r="I28" s="86"/>
      <c r="J28" s="97"/>
      <c r="K28" s="97"/>
      <c r="L28" s="98"/>
      <c r="N28" s="151">
        <v>20</v>
      </c>
      <c r="O28" s="153" t="s">
        <v>65</v>
      </c>
      <c r="P28" s="93" t="s">
        <v>396</v>
      </c>
      <c r="Q28" s="93" t="s">
        <v>397</v>
      </c>
      <c r="R28" s="94">
        <v>28065</v>
      </c>
    </row>
    <row r="29" spans="2:18">
      <c r="B29" s="151">
        <v>21</v>
      </c>
      <c r="C29" s="93" t="s">
        <v>43</v>
      </c>
      <c r="D29" s="93" t="s">
        <v>161</v>
      </c>
      <c r="E29" s="93" t="s">
        <v>94</v>
      </c>
      <c r="F29" s="94">
        <v>12040</v>
      </c>
      <c r="H29" s="18"/>
      <c r="I29" s="86"/>
      <c r="J29" s="97"/>
      <c r="K29" s="97"/>
      <c r="L29" s="98"/>
      <c r="N29" s="151">
        <v>21</v>
      </c>
      <c r="O29" s="153" t="s">
        <v>43</v>
      </c>
      <c r="P29" s="93" t="s">
        <v>398</v>
      </c>
      <c r="Q29" s="93" t="s">
        <v>115</v>
      </c>
      <c r="R29" s="94">
        <v>20713</v>
      </c>
    </row>
    <row r="30" spans="2:18" ht="13" thickBot="1">
      <c r="B30" s="151">
        <v>22</v>
      </c>
      <c r="C30" s="93" t="s">
        <v>43</v>
      </c>
      <c r="D30" s="93" t="s">
        <v>370</v>
      </c>
      <c r="E30" s="93" t="s">
        <v>102</v>
      </c>
      <c r="F30" s="94">
        <v>15033</v>
      </c>
      <c r="H30" s="18"/>
      <c r="I30" s="86"/>
      <c r="J30" s="97"/>
      <c r="K30" s="97"/>
      <c r="L30" s="98"/>
      <c r="N30" s="152">
        <v>22</v>
      </c>
      <c r="O30" s="154" t="s">
        <v>43</v>
      </c>
      <c r="P30" s="95" t="s">
        <v>399</v>
      </c>
      <c r="Q30" s="95" t="s">
        <v>73</v>
      </c>
      <c r="R30" s="96">
        <v>28003</v>
      </c>
    </row>
    <row r="31" spans="2:18" ht="13" thickBot="1">
      <c r="B31" s="152">
        <v>23</v>
      </c>
      <c r="C31" s="95" t="s">
        <v>43</v>
      </c>
      <c r="D31" s="95" t="s">
        <v>192</v>
      </c>
      <c r="E31" s="95" t="s">
        <v>100</v>
      </c>
      <c r="F31" s="96">
        <v>12029</v>
      </c>
      <c r="H31" s="18"/>
      <c r="I31" s="86"/>
      <c r="J31" s="97"/>
      <c r="K31" s="97"/>
      <c r="L31" s="98"/>
      <c r="N31" s="18"/>
      <c r="O31" s="86"/>
      <c r="P31" s="97"/>
      <c r="Q31" s="97"/>
      <c r="R31" s="98"/>
    </row>
    <row r="32" spans="2:18" ht="13" thickBot="1">
      <c r="B32" s="18"/>
      <c r="C32" s="86"/>
      <c r="D32" s="82"/>
      <c r="E32" s="82"/>
      <c r="F32" s="92"/>
      <c r="H32" s="18"/>
      <c r="I32" s="86"/>
      <c r="J32" s="97"/>
      <c r="K32" s="97"/>
      <c r="L32" s="98"/>
      <c r="N32" s="18"/>
      <c r="O32" s="86"/>
      <c r="P32" s="97"/>
      <c r="Q32" s="97"/>
      <c r="R32" s="98"/>
    </row>
    <row r="33" spans="2:18" ht="25">
      <c r="B33" s="324" t="s">
        <v>334</v>
      </c>
      <c r="C33" s="325"/>
      <c r="D33" s="325"/>
      <c r="E33" s="326"/>
      <c r="F33" s="327"/>
      <c r="H33" s="324" t="s">
        <v>334</v>
      </c>
      <c r="I33" s="325"/>
      <c r="J33" s="325"/>
      <c r="K33" s="326"/>
      <c r="L33" s="327"/>
      <c r="N33" s="324" t="s">
        <v>334</v>
      </c>
      <c r="O33" s="325"/>
      <c r="P33" s="325"/>
      <c r="Q33" s="326"/>
      <c r="R33" s="327"/>
    </row>
    <row r="34" spans="2:18" ht="13" thickBot="1">
      <c r="B34" s="43"/>
      <c r="C34" s="73"/>
      <c r="D34" s="25"/>
      <c r="E34" s="80"/>
      <c r="F34" s="75"/>
      <c r="H34" s="43"/>
      <c r="I34" s="73"/>
      <c r="J34" s="25"/>
      <c r="K34" s="80"/>
      <c r="L34" s="75"/>
      <c r="N34" s="43"/>
      <c r="O34" s="73"/>
      <c r="P34" s="25"/>
      <c r="Q34" s="80"/>
      <c r="R34" s="75"/>
    </row>
    <row r="35" spans="2:18" ht="25.5" thickBot="1">
      <c r="B35" s="70" t="s">
        <v>12</v>
      </c>
      <c r="C35" s="328" t="s">
        <v>253</v>
      </c>
      <c r="D35" s="329"/>
      <c r="E35" s="329"/>
      <c r="F35" s="330"/>
      <c r="H35" s="70" t="s">
        <v>12</v>
      </c>
      <c r="I35" s="328" t="s">
        <v>253</v>
      </c>
      <c r="J35" s="329"/>
      <c r="K35" s="329"/>
      <c r="L35" s="330"/>
      <c r="N35" s="70" t="s">
        <v>12</v>
      </c>
      <c r="O35" s="328" t="s">
        <v>253</v>
      </c>
      <c r="P35" s="329"/>
      <c r="Q35" s="329"/>
      <c r="R35" s="330"/>
    </row>
    <row r="36" spans="2:18" ht="13" thickBot="1">
      <c r="B36" s="43"/>
      <c r="C36" s="74"/>
      <c r="D36" s="26"/>
      <c r="E36" s="81"/>
      <c r="F36" s="76"/>
      <c r="H36" s="43"/>
      <c r="I36" s="74"/>
      <c r="J36" s="26"/>
      <c r="K36" s="81"/>
      <c r="L36" s="76"/>
      <c r="N36" s="43"/>
      <c r="O36" s="74"/>
      <c r="P36" s="26"/>
      <c r="Q36" s="81"/>
      <c r="R36" s="76"/>
    </row>
    <row r="37" spans="2:18" ht="27" customHeight="1" thickBot="1">
      <c r="B37" s="70" t="s">
        <v>14</v>
      </c>
      <c r="C37" s="331" t="s">
        <v>400</v>
      </c>
      <c r="D37" s="332"/>
      <c r="E37" s="332"/>
      <c r="F37" s="333"/>
      <c r="H37" s="70" t="s">
        <v>14</v>
      </c>
      <c r="I37" s="331" t="s">
        <v>408</v>
      </c>
      <c r="J37" s="332"/>
      <c r="K37" s="332"/>
      <c r="L37" s="333"/>
      <c r="N37" s="70" t="s">
        <v>14</v>
      </c>
      <c r="O37" s="316" t="s">
        <v>62</v>
      </c>
      <c r="P37" s="317"/>
      <c r="Q37" s="317"/>
      <c r="R37" s="318"/>
    </row>
    <row r="38" spans="2:18" ht="25" customHeight="1">
      <c r="B38" s="78" t="s">
        <v>67</v>
      </c>
      <c r="C38" s="319" t="s">
        <v>401</v>
      </c>
      <c r="D38" s="320"/>
      <c r="E38" s="320"/>
      <c r="F38" s="321"/>
      <c r="H38" s="78" t="s">
        <v>67</v>
      </c>
      <c r="I38" s="319" t="s">
        <v>409</v>
      </c>
      <c r="J38" s="320"/>
      <c r="K38" s="320"/>
      <c r="L38" s="321"/>
      <c r="N38" s="78" t="s">
        <v>67</v>
      </c>
      <c r="O38" s="319" t="s">
        <v>416</v>
      </c>
      <c r="P38" s="320"/>
      <c r="Q38" s="320"/>
      <c r="R38" s="321"/>
    </row>
    <row r="39" spans="2:18" ht="13">
      <c r="B39" s="71" t="s">
        <v>16</v>
      </c>
      <c r="C39" s="27" t="s">
        <v>17</v>
      </c>
      <c r="D39" s="322" t="s">
        <v>18</v>
      </c>
      <c r="E39" s="323"/>
      <c r="F39" s="72" t="s">
        <v>19</v>
      </c>
      <c r="H39" s="71" t="s">
        <v>16</v>
      </c>
      <c r="I39" s="27" t="s">
        <v>17</v>
      </c>
      <c r="J39" s="322" t="s">
        <v>18</v>
      </c>
      <c r="K39" s="323"/>
      <c r="L39" s="72" t="s">
        <v>19</v>
      </c>
      <c r="N39" s="71" t="s">
        <v>16</v>
      </c>
      <c r="O39" s="27" t="s">
        <v>17</v>
      </c>
      <c r="P39" s="322" t="s">
        <v>18</v>
      </c>
      <c r="Q39" s="323"/>
      <c r="R39" s="72" t="s">
        <v>19</v>
      </c>
    </row>
    <row r="40" spans="2:18">
      <c r="B40" s="43" t="s">
        <v>20</v>
      </c>
      <c r="C40" s="77" t="s">
        <v>43</v>
      </c>
      <c r="D40" s="155" t="s">
        <v>402</v>
      </c>
      <c r="E40" s="155" t="s">
        <v>83</v>
      </c>
      <c r="F40" s="94">
        <v>20730</v>
      </c>
      <c r="H40" s="43" t="s">
        <v>20</v>
      </c>
      <c r="I40" s="77" t="s">
        <v>43</v>
      </c>
      <c r="J40" s="155" t="s">
        <v>410</v>
      </c>
      <c r="K40" s="155" t="s">
        <v>85</v>
      </c>
      <c r="L40" s="94">
        <v>21836</v>
      </c>
      <c r="N40" s="158" t="s">
        <v>20</v>
      </c>
      <c r="O40" s="157" t="s">
        <v>43</v>
      </c>
      <c r="P40" s="155" t="s">
        <v>246</v>
      </c>
      <c r="Q40" s="155" t="s">
        <v>73</v>
      </c>
      <c r="R40" s="159">
        <v>27080</v>
      </c>
    </row>
    <row r="41" spans="2:18">
      <c r="B41" s="43">
        <v>2</v>
      </c>
      <c r="C41" s="77" t="s">
        <v>43</v>
      </c>
      <c r="D41" s="155" t="s">
        <v>402</v>
      </c>
      <c r="E41" s="155" t="s">
        <v>403</v>
      </c>
      <c r="F41" s="94">
        <v>99539</v>
      </c>
      <c r="H41" s="43">
        <v>2</v>
      </c>
      <c r="I41" s="77" t="s">
        <v>65</v>
      </c>
      <c r="J41" s="155" t="s">
        <v>411</v>
      </c>
      <c r="K41" s="155" t="s">
        <v>155</v>
      </c>
      <c r="L41" s="94">
        <v>28001</v>
      </c>
      <c r="N41" s="158">
        <v>2</v>
      </c>
      <c r="O41" s="157" t="s">
        <v>65</v>
      </c>
      <c r="P41" s="155" t="s">
        <v>207</v>
      </c>
      <c r="Q41" s="155" t="s">
        <v>136</v>
      </c>
      <c r="R41" s="159">
        <v>29009</v>
      </c>
    </row>
    <row r="42" spans="2:18">
      <c r="B42" s="43">
        <v>3</v>
      </c>
      <c r="C42" s="77" t="s">
        <v>43</v>
      </c>
      <c r="D42" s="155" t="s">
        <v>402</v>
      </c>
      <c r="E42" s="155" t="s">
        <v>404</v>
      </c>
      <c r="F42" s="94">
        <v>99540</v>
      </c>
      <c r="H42" s="43">
        <v>3</v>
      </c>
      <c r="I42" s="77" t="s">
        <v>43</v>
      </c>
      <c r="J42" s="155" t="s">
        <v>412</v>
      </c>
      <c r="K42" s="155" t="s">
        <v>83</v>
      </c>
      <c r="L42" s="94">
        <v>99510</v>
      </c>
      <c r="N42" s="158">
        <v>3</v>
      </c>
      <c r="O42" s="157" t="s">
        <v>65</v>
      </c>
      <c r="P42" s="155" t="s">
        <v>417</v>
      </c>
      <c r="Q42" s="155" t="s">
        <v>184</v>
      </c>
      <c r="R42" s="159">
        <v>27088</v>
      </c>
    </row>
    <row r="43" spans="2:18">
      <c r="B43" s="43">
        <v>4</v>
      </c>
      <c r="C43" s="77" t="s">
        <v>65</v>
      </c>
      <c r="D43" s="155" t="s">
        <v>405</v>
      </c>
      <c r="E43" s="155" t="s">
        <v>406</v>
      </c>
      <c r="F43" s="94">
        <v>25003</v>
      </c>
      <c r="H43" s="43">
        <v>4</v>
      </c>
      <c r="I43" s="77" t="s">
        <v>65</v>
      </c>
      <c r="J43" s="155" t="s">
        <v>413</v>
      </c>
      <c r="K43" s="155" t="s">
        <v>119</v>
      </c>
      <c r="L43" s="94">
        <v>99574</v>
      </c>
      <c r="N43" s="158">
        <v>4</v>
      </c>
      <c r="O43" s="157" t="s">
        <v>43</v>
      </c>
      <c r="P43" s="155" t="s">
        <v>197</v>
      </c>
      <c r="Q43" s="155" t="s">
        <v>74</v>
      </c>
      <c r="R43" s="159">
        <v>98432</v>
      </c>
    </row>
    <row r="44" spans="2:18" ht="13" thickBot="1">
      <c r="B44" s="40">
        <v>5</v>
      </c>
      <c r="C44" s="85" t="s">
        <v>43</v>
      </c>
      <c r="D44" s="156" t="s">
        <v>407</v>
      </c>
      <c r="E44" s="156" t="s">
        <v>83</v>
      </c>
      <c r="F44" s="96">
        <v>11006</v>
      </c>
      <c r="H44" s="40">
        <v>5</v>
      </c>
      <c r="I44" s="85" t="s">
        <v>65</v>
      </c>
      <c r="J44" s="156" t="s">
        <v>414</v>
      </c>
      <c r="K44" s="156" t="s">
        <v>415</v>
      </c>
      <c r="L44" s="96">
        <v>13001</v>
      </c>
      <c r="N44" s="158">
        <v>5</v>
      </c>
      <c r="O44" s="157" t="s">
        <v>43</v>
      </c>
      <c r="P44" s="155" t="s">
        <v>418</v>
      </c>
      <c r="Q44" s="155" t="s">
        <v>419</v>
      </c>
      <c r="R44" s="159">
        <v>21743</v>
      </c>
    </row>
    <row r="45" spans="2:18">
      <c r="B45" s="18"/>
      <c r="C45" s="86"/>
      <c r="D45" s="97"/>
      <c r="E45" s="97"/>
      <c r="F45" s="98"/>
      <c r="H45" s="98"/>
      <c r="I45" s="98"/>
      <c r="J45" s="98"/>
      <c r="K45" s="98"/>
      <c r="L45" s="98"/>
      <c r="N45" s="158">
        <v>6</v>
      </c>
      <c r="O45" s="157" t="s">
        <v>65</v>
      </c>
      <c r="P45" s="155" t="s">
        <v>420</v>
      </c>
      <c r="Q45" s="155" t="s">
        <v>421</v>
      </c>
      <c r="R45" s="159">
        <v>23078</v>
      </c>
    </row>
    <row r="46" spans="2:18">
      <c r="B46" s="18"/>
      <c r="C46" s="86"/>
      <c r="D46" s="97"/>
      <c r="E46" s="97"/>
      <c r="F46" s="98"/>
      <c r="H46" s="98"/>
      <c r="I46" s="98"/>
      <c r="J46" s="98"/>
      <c r="K46" s="98"/>
      <c r="L46" s="98"/>
      <c r="N46" s="158">
        <v>7</v>
      </c>
      <c r="O46" s="157" t="s">
        <v>43</v>
      </c>
      <c r="P46" s="155" t="s">
        <v>109</v>
      </c>
      <c r="Q46" s="155" t="s">
        <v>110</v>
      </c>
      <c r="R46" s="159">
        <v>98425</v>
      </c>
    </row>
    <row r="47" spans="2:18">
      <c r="B47" s="18"/>
      <c r="C47" s="86"/>
      <c r="D47" s="97"/>
      <c r="E47" s="97"/>
      <c r="F47" s="98"/>
      <c r="H47" s="98"/>
      <c r="I47" s="98"/>
      <c r="J47" s="98"/>
      <c r="K47" s="98"/>
      <c r="L47" s="98"/>
      <c r="N47" s="158">
        <v>8</v>
      </c>
      <c r="O47" s="157" t="s">
        <v>43</v>
      </c>
      <c r="P47" s="155" t="s">
        <v>376</v>
      </c>
      <c r="Q47" s="155" t="s">
        <v>102</v>
      </c>
      <c r="R47" s="159">
        <v>23025</v>
      </c>
    </row>
    <row r="48" spans="2:18">
      <c r="B48" s="18"/>
      <c r="C48" s="86"/>
      <c r="D48" s="97"/>
      <c r="E48" s="97"/>
      <c r="F48" s="98"/>
      <c r="H48" s="98"/>
      <c r="I48" s="98"/>
      <c r="J48" s="98"/>
      <c r="K48" s="98"/>
      <c r="L48" s="98"/>
      <c r="N48" s="158">
        <v>9</v>
      </c>
      <c r="O48" s="157" t="s">
        <v>65</v>
      </c>
      <c r="P48" s="155" t="s">
        <v>215</v>
      </c>
      <c r="Q48" s="155" t="s">
        <v>93</v>
      </c>
      <c r="R48" s="159">
        <v>10057</v>
      </c>
    </row>
    <row r="49" spans="2:18">
      <c r="B49" s="18"/>
      <c r="C49" s="86"/>
      <c r="D49" s="97"/>
      <c r="E49" s="97"/>
      <c r="F49" s="98"/>
      <c r="H49" s="98"/>
      <c r="I49" s="98"/>
      <c r="J49" s="98"/>
      <c r="K49" s="98"/>
      <c r="L49" s="98"/>
      <c r="N49" s="158">
        <v>10</v>
      </c>
      <c r="O49" s="157" t="s">
        <v>43</v>
      </c>
      <c r="P49" s="155" t="s">
        <v>208</v>
      </c>
      <c r="Q49" s="155" t="s">
        <v>209</v>
      </c>
      <c r="R49" s="159">
        <v>21811</v>
      </c>
    </row>
    <row r="50" spans="2:18">
      <c r="B50" s="18"/>
      <c r="C50" s="86"/>
      <c r="D50" s="97"/>
      <c r="E50" s="97"/>
      <c r="F50" s="98"/>
      <c r="H50" s="98"/>
      <c r="I50" s="98"/>
      <c r="J50" s="98"/>
      <c r="K50" s="98"/>
      <c r="L50" s="98"/>
      <c r="N50" s="158">
        <v>11</v>
      </c>
      <c r="O50" s="157" t="s">
        <v>65</v>
      </c>
      <c r="P50" s="155" t="s">
        <v>210</v>
      </c>
      <c r="Q50" s="155" t="s">
        <v>113</v>
      </c>
      <c r="R50" s="159">
        <v>21807</v>
      </c>
    </row>
    <row r="51" spans="2:18">
      <c r="B51" s="18"/>
      <c r="C51" s="86"/>
      <c r="D51" s="82"/>
      <c r="E51" s="82"/>
      <c r="F51" s="92"/>
      <c r="H51" s="98"/>
      <c r="I51" s="98"/>
      <c r="J51" s="98"/>
      <c r="K51" s="98"/>
      <c r="L51" s="98"/>
      <c r="N51" s="158">
        <v>12</v>
      </c>
      <c r="O51" s="157" t="s">
        <v>65</v>
      </c>
      <c r="P51" s="155" t="s">
        <v>122</v>
      </c>
      <c r="Q51" s="155" t="s">
        <v>116</v>
      </c>
      <c r="R51" s="159">
        <v>10053</v>
      </c>
    </row>
    <row r="52" spans="2:18">
      <c r="B52" s="18"/>
      <c r="C52" s="86"/>
      <c r="D52" s="82"/>
      <c r="E52" s="82"/>
      <c r="F52" s="92"/>
      <c r="H52" s="98"/>
      <c r="I52" s="98"/>
      <c r="J52" s="98"/>
      <c r="K52" s="98"/>
      <c r="L52" s="98"/>
      <c r="N52" s="158">
        <v>13</v>
      </c>
      <c r="O52" s="157" t="s">
        <v>65</v>
      </c>
      <c r="P52" s="155" t="s">
        <v>200</v>
      </c>
      <c r="Q52" s="155" t="s">
        <v>118</v>
      </c>
      <c r="R52" s="159">
        <v>10056</v>
      </c>
    </row>
    <row r="53" spans="2:18" ht="13" thickBot="1">
      <c r="B53" s="18"/>
      <c r="C53" s="86"/>
      <c r="D53" s="82"/>
      <c r="E53" s="82"/>
      <c r="F53" s="92"/>
      <c r="H53" s="98"/>
      <c r="I53" s="98"/>
      <c r="J53" s="98"/>
      <c r="K53" s="98"/>
      <c r="L53" s="98"/>
      <c r="N53" s="160">
        <v>14</v>
      </c>
      <c r="O53" s="161" t="s">
        <v>65</v>
      </c>
      <c r="P53" s="156" t="s">
        <v>216</v>
      </c>
      <c r="Q53" s="156" t="s">
        <v>217</v>
      </c>
      <c r="R53" s="162">
        <v>21805</v>
      </c>
    </row>
    <row r="54" spans="2:18" ht="13" thickBot="1">
      <c r="B54" s="18"/>
      <c r="C54" s="86"/>
      <c r="D54" s="82"/>
      <c r="E54" s="82"/>
      <c r="F54" s="92"/>
      <c r="H54" s="98"/>
      <c r="I54" s="98"/>
      <c r="J54" s="98"/>
      <c r="K54" s="98"/>
      <c r="L54" s="98"/>
      <c r="N54" s="18"/>
      <c r="P54" s="82"/>
      <c r="Q54" s="82"/>
      <c r="R54" s="92"/>
    </row>
    <row r="55" spans="2:18" ht="25">
      <c r="B55" s="324" t="s">
        <v>334</v>
      </c>
      <c r="C55" s="325"/>
      <c r="D55" s="325"/>
      <c r="E55" s="326"/>
      <c r="F55" s="327"/>
      <c r="H55" s="324" t="s">
        <v>334</v>
      </c>
      <c r="I55" s="325"/>
      <c r="J55" s="325"/>
      <c r="K55" s="326"/>
      <c r="L55" s="327"/>
      <c r="N55" s="324" t="s">
        <v>334</v>
      </c>
      <c r="O55" s="325"/>
      <c r="P55" s="325"/>
      <c r="Q55" s="326"/>
      <c r="R55" s="327"/>
    </row>
    <row r="56" spans="2:18" ht="13" thickBot="1">
      <c r="B56" s="43"/>
      <c r="C56" s="73"/>
      <c r="D56" s="25"/>
      <c r="E56" s="80"/>
      <c r="F56" s="75"/>
      <c r="H56" s="43"/>
      <c r="I56" s="73"/>
      <c r="J56" s="25"/>
      <c r="K56" s="80"/>
      <c r="L56" s="75"/>
      <c r="N56" s="43"/>
      <c r="O56" s="73"/>
      <c r="P56" s="25"/>
      <c r="Q56" s="80"/>
      <c r="R56" s="75"/>
    </row>
    <row r="57" spans="2:18" ht="25.5" thickBot="1">
      <c r="B57" s="70" t="s">
        <v>12</v>
      </c>
      <c r="C57" s="328" t="s">
        <v>254</v>
      </c>
      <c r="D57" s="329"/>
      <c r="E57" s="329"/>
      <c r="F57" s="330"/>
      <c r="H57" s="70" t="s">
        <v>12</v>
      </c>
      <c r="I57" s="328" t="s">
        <v>254</v>
      </c>
      <c r="J57" s="329"/>
      <c r="K57" s="329"/>
      <c r="L57" s="330"/>
      <c r="N57" s="70" t="s">
        <v>12</v>
      </c>
      <c r="O57" s="328" t="s">
        <v>254</v>
      </c>
      <c r="P57" s="329"/>
      <c r="Q57" s="329"/>
      <c r="R57" s="330"/>
    </row>
    <row r="58" spans="2:18" ht="13" thickBot="1">
      <c r="B58" s="43"/>
      <c r="C58" s="74"/>
      <c r="D58" s="26"/>
      <c r="E58" s="81"/>
      <c r="F58" s="76"/>
      <c r="H58" s="43"/>
      <c r="I58" s="74"/>
      <c r="J58" s="26"/>
      <c r="K58" s="81"/>
      <c r="L58" s="76"/>
      <c r="N58" s="43"/>
      <c r="O58" s="74"/>
      <c r="P58" s="26"/>
      <c r="Q58" s="81"/>
      <c r="R58" s="76"/>
    </row>
    <row r="59" spans="2:18" ht="25.5" thickBot="1">
      <c r="B59" s="70" t="s">
        <v>14</v>
      </c>
      <c r="C59" s="316" t="s">
        <v>422</v>
      </c>
      <c r="D59" s="317"/>
      <c r="E59" s="317"/>
      <c r="F59" s="318"/>
      <c r="H59" s="70" t="s">
        <v>14</v>
      </c>
      <c r="I59" s="316" t="s">
        <v>273</v>
      </c>
      <c r="J59" s="317"/>
      <c r="K59" s="317"/>
      <c r="L59" s="318"/>
      <c r="N59" s="70" t="s">
        <v>14</v>
      </c>
      <c r="O59" s="316" t="s">
        <v>272</v>
      </c>
      <c r="P59" s="317"/>
      <c r="Q59" s="317"/>
      <c r="R59" s="318"/>
    </row>
    <row r="60" spans="2:18" ht="25" customHeight="1">
      <c r="B60" s="78" t="s">
        <v>67</v>
      </c>
      <c r="C60" s="319" t="s">
        <v>423</v>
      </c>
      <c r="D60" s="320"/>
      <c r="E60" s="320"/>
      <c r="F60" s="321"/>
      <c r="H60" s="78" t="s">
        <v>67</v>
      </c>
      <c r="I60" s="319" t="s">
        <v>480</v>
      </c>
      <c r="J60" s="320"/>
      <c r="K60" s="320"/>
      <c r="L60" s="321"/>
      <c r="N60" s="78" t="s">
        <v>67</v>
      </c>
      <c r="O60" s="319" t="s">
        <v>443</v>
      </c>
      <c r="P60" s="320"/>
      <c r="Q60" s="320"/>
      <c r="R60" s="321"/>
    </row>
    <row r="61" spans="2:18" ht="13">
      <c r="B61" s="71" t="s">
        <v>16</v>
      </c>
      <c r="C61" s="27" t="s">
        <v>17</v>
      </c>
      <c r="D61" s="322" t="s">
        <v>18</v>
      </c>
      <c r="E61" s="323"/>
      <c r="F61" s="72" t="s">
        <v>19</v>
      </c>
      <c r="H61" s="71" t="s">
        <v>16</v>
      </c>
      <c r="I61" s="27" t="s">
        <v>17</v>
      </c>
      <c r="J61" s="322" t="s">
        <v>18</v>
      </c>
      <c r="K61" s="323"/>
      <c r="L61" s="72" t="s">
        <v>19</v>
      </c>
      <c r="N61" s="71" t="s">
        <v>16</v>
      </c>
      <c r="O61" s="27" t="s">
        <v>17</v>
      </c>
      <c r="P61" s="322" t="s">
        <v>18</v>
      </c>
      <c r="Q61" s="323"/>
      <c r="R61" s="72" t="s">
        <v>19</v>
      </c>
    </row>
    <row r="62" spans="2:18" ht="12.75" customHeight="1">
      <c r="B62" s="151" t="s">
        <v>20</v>
      </c>
      <c r="C62" s="153" t="s">
        <v>43</v>
      </c>
      <c r="D62" s="93" t="s">
        <v>424</v>
      </c>
      <c r="E62" s="93" t="s">
        <v>85</v>
      </c>
      <c r="F62" s="94">
        <v>14076</v>
      </c>
      <c r="H62" s="151" t="s">
        <v>20</v>
      </c>
      <c r="I62" s="153" t="s">
        <v>43</v>
      </c>
      <c r="J62" s="93" t="s">
        <v>293</v>
      </c>
      <c r="K62" s="93" t="s">
        <v>79</v>
      </c>
      <c r="L62" s="94">
        <v>99555</v>
      </c>
      <c r="N62" s="151" t="s">
        <v>20</v>
      </c>
      <c r="O62" s="153" t="s">
        <v>43</v>
      </c>
      <c r="P62" s="93" t="s">
        <v>444</v>
      </c>
      <c r="Q62" s="93" t="s">
        <v>101</v>
      </c>
      <c r="R62" s="94">
        <v>11058</v>
      </c>
    </row>
    <row r="63" spans="2:18">
      <c r="B63" s="151">
        <v>2</v>
      </c>
      <c r="C63" s="153" t="s">
        <v>65</v>
      </c>
      <c r="D63" s="93" t="s">
        <v>425</v>
      </c>
      <c r="E63" s="93" t="s">
        <v>426</v>
      </c>
      <c r="F63" s="94">
        <v>14081</v>
      </c>
      <c r="H63" s="151">
        <v>2</v>
      </c>
      <c r="I63" s="153" t="s">
        <v>65</v>
      </c>
      <c r="J63" s="93" t="s">
        <v>296</v>
      </c>
      <c r="K63" s="93" t="s">
        <v>77</v>
      </c>
      <c r="L63" s="94">
        <v>29039</v>
      </c>
      <c r="N63" s="151">
        <v>2</v>
      </c>
      <c r="O63" s="153" t="s">
        <v>65</v>
      </c>
      <c r="P63" s="93" t="s">
        <v>445</v>
      </c>
      <c r="Q63" s="93" t="s">
        <v>446</v>
      </c>
      <c r="R63" s="94">
        <v>12076</v>
      </c>
    </row>
    <row r="64" spans="2:18">
      <c r="B64" s="151">
        <v>3</v>
      </c>
      <c r="C64" s="153" t="s">
        <v>43</v>
      </c>
      <c r="D64" s="93" t="s">
        <v>427</v>
      </c>
      <c r="E64" s="93" t="s">
        <v>101</v>
      </c>
      <c r="F64" s="94">
        <v>14082</v>
      </c>
      <c r="H64" s="151">
        <v>3</v>
      </c>
      <c r="I64" s="153" t="s">
        <v>43</v>
      </c>
      <c r="J64" s="93" t="s">
        <v>295</v>
      </c>
      <c r="K64" s="93" t="s">
        <v>84</v>
      </c>
      <c r="L64" s="94">
        <v>29040</v>
      </c>
      <c r="N64" s="151">
        <v>3</v>
      </c>
      <c r="O64" s="153" t="s">
        <v>65</v>
      </c>
      <c r="P64" s="93" t="s">
        <v>151</v>
      </c>
      <c r="Q64" s="93" t="s">
        <v>447</v>
      </c>
      <c r="R64" s="94">
        <v>24315</v>
      </c>
    </row>
    <row r="65" spans="2:18">
      <c r="B65" s="151">
        <v>4</v>
      </c>
      <c r="C65" s="153" t="s">
        <v>43</v>
      </c>
      <c r="D65" s="93" t="s">
        <v>428</v>
      </c>
      <c r="E65" s="93" t="s">
        <v>101</v>
      </c>
      <c r="F65" s="94">
        <v>14079</v>
      </c>
      <c r="H65" s="151">
        <v>4</v>
      </c>
      <c r="I65" s="153" t="s">
        <v>43</v>
      </c>
      <c r="J65" s="93" t="s">
        <v>294</v>
      </c>
      <c r="K65" s="93" t="s">
        <v>117</v>
      </c>
      <c r="L65" s="94">
        <v>11046</v>
      </c>
      <c r="N65" s="151">
        <v>4</v>
      </c>
      <c r="O65" s="153" t="s">
        <v>43</v>
      </c>
      <c r="P65" s="93" t="s">
        <v>448</v>
      </c>
      <c r="Q65" s="93" t="s">
        <v>79</v>
      </c>
      <c r="R65" s="94">
        <v>12046</v>
      </c>
    </row>
    <row r="66" spans="2:18">
      <c r="B66" s="151">
        <v>5</v>
      </c>
      <c r="C66" s="153" t="s">
        <v>65</v>
      </c>
      <c r="D66" s="93" t="s">
        <v>429</v>
      </c>
      <c r="E66" s="93" t="s">
        <v>430</v>
      </c>
      <c r="F66" s="94">
        <v>14083</v>
      </c>
      <c r="H66" s="151">
        <v>5</v>
      </c>
      <c r="I66" s="153" t="s">
        <v>65</v>
      </c>
      <c r="J66" s="93" t="s">
        <v>297</v>
      </c>
      <c r="K66" s="93" t="s">
        <v>298</v>
      </c>
      <c r="L66" s="94">
        <v>12047</v>
      </c>
      <c r="N66" s="151">
        <v>5</v>
      </c>
      <c r="O66" s="153" t="s">
        <v>43</v>
      </c>
      <c r="P66" s="93" t="s">
        <v>150</v>
      </c>
      <c r="Q66" s="93" t="s">
        <v>449</v>
      </c>
      <c r="R66" s="94">
        <v>10138</v>
      </c>
    </row>
    <row r="67" spans="2:18">
      <c r="B67" s="151">
        <v>6</v>
      </c>
      <c r="C67" s="153" t="s">
        <v>65</v>
      </c>
      <c r="D67" s="93" t="s">
        <v>431</v>
      </c>
      <c r="E67" s="93" t="s">
        <v>92</v>
      </c>
      <c r="F67" s="94">
        <v>14097</v>
      </c>
      <c r="H67" s="151">
        <v>6</v>
      </c>
      <c r="I67" s="153" t="s">
        <v>43</v>
      </c>
      <c r="J67" s="93" t="s">
        <v>303</v>
      </c>
      <c r="K67" s="93" t="s">
        <v>198</v>
      </c>
      <c r="L67" s="94">
        <v>12048</v>
      </c>
      <c r="N67" s="151">
        <v>6</v>
      </c>
      <c r="O67" s="153" t="s">
        <v>43</v>
      </c>
      <c r="P67" s="93" t="s">
        <v>156</v>
      </c>
      <c r="Q67" s="93" t="s">
        <v>450</v>
      </c>
      <c r="R67" s="94">
        <v>11032</v>
      </c>
    </row>
    <row r="68" spans="2:18" ht="13" thickBot="1">
      <c r="B68" s="151">
        <v>7</v>
      </c>
      <c r="C68" s="153" t="s">
        <v>43</v>
      </c>
      <c r="D68" s="93" t="s">
        <v>432</v>
      </c>
      <c r="E68" s="93" t="s">
        <v>138</v>
      </c>
      <c r="F68" s="94">
        <v>14084</v>
      </c>
      <c r="H68" s="151">
        <v>7</v>
      </c>
      <c r="I68" s="153" t="s">
        <v>43</v>
      </c>
      <c r="J68" s="93" t="s">
        <v>299</v>
      </c>
      <c r="K68" s="93" t="s">
        <v>300</v>
      </c>
      <c r="L68" s="94">
        <v>10064</v>
      </c>
      <c r="N68" s="152">
        <v>7</v>
      </c>
      <c r="O68" s="154" t="s">
        <v>43</v>
      </c>
      <c r="P68" s="95" t="s">
        <v>451</v>
      </c>
      <c r="Q68" s="95" t="s">
        <v>337</v>
      </c>
      <c r="R68" s="96">
        <v>14057</v>
      </c>
    </row>
    <row r="69" spans="2:18">
      <c r="B69" s="151">
        <v>8</v>
      </c>
      <c r="C69" s="153" t="s">
        <v>43</v>
      </c>
      <c r="D69" s="93" t="s">
        <v>433</v>
      </c>
      <c r="E69" s="93" t="s">
        <v>87</v>
      </c>
      <c r="F69" s="94">
        <v>15028</v>
      </c>
      <c r="H69" s="151">
        <v>8</v>
      </c>
      <c r="I69" s="153" t="s">
        <v>43</v>
      </c>
      <c r="J69" s="93" t="s">
        <v>302</v>
      </c>
      <c r="K69" s="93" t="s">
        <v>87</v>
      </c>
      <c r="L69" s="94">
        <v>12049</v>
      </c>
      <c r="O69" s="16"/>
      <c r="Q69" s="16"/>
      <c r="R69" s="16"/>
    </row>
    <row r="70" spans="2:18">
      <c r="B70" s="151">
        <v>9</v>
      </c>
      <c r="C70" s="153" t="s">
        <v>43</v>
      </c>
      <c r="D70" s="93" t="s">
        <v>424</v>
      </c>
      <c r="E70" s="93" t="s">
        <v>91</v>
      </c>
      <c r="F70" s="94">
        <v>14077</v>
      </c>
      <c r="H70" s="151">
        <v>9</v>
      </c>
      <c r="I70" s="153" t="s">
        <v>43</v>
      </c>
      <c r="J70" s="93" t="s">
        <v>301</v>
      </c>
      <c r="K70" s="93" t="s">
        <v>89</v>
      </c>
      <c r="L70" s="94">
        <v>10139</v>
      </c>
      <c r="O70" s="16"/>
      <c r="Q70" s="16"/>
      <c r="R70" s="16"/>
    </row>
    <row r="71" spans="2:18">
      <c r="B71" s="151">
        <v>10</v>
      </c>
      <c r="C71" s="153" t="s">
        <v>65</v>
      </c>
      <c r="D71" s="93" t="s">
        <v>434</v>
      </c>
      <c r="E71" s="93" t="s">
        <v>81</v>
      </c>
      <c r="F71" s="94">
        <v>14088</v>
      </c>
      <c r="H71" s="151">
        <v>10</v>
      </c>
      <c r="I71" s="153" t="s">
        <v>43</v>
      </c>
      <c r="J71" s="93" t="s">
        <v>292</v>
      </c>
      <c r="K71" s="93" t="s">
        <v>134</v>
      </c>
      <c r="L71" s="94">
        <v>28007</v>
      </c>
      <c r="O71" s="16"/>
      <c r="Q71" s="16"/>
      <c r="R71" s="16"/>
    </row>
    <row r="72" spans="2:18">
      <c r="B72" s="151">
        <v>11</v>
      </c>
      <c r="C72" s="153" t="s">
        <v>43</v>
      </c>
      <c r="D72" s="93" t="s">
        <v>435</v>
      </c>
      <c r="E72" s="93" t="s">
        <v>94</v>
      </c>
      <c r="F72" s="94">
        <v>14089</v>
      </c>
      <c r="H72" s="151">
        <v>11</v>
      </c>
      <c r="I72" s="153" t="s">
        <v>43</v>
      </c>
      <c r="J72" s="93" t="s">
        <v>305</v>
      </c>
      <c r="K72" s="93" t="s">
        <v>84</v>
      </c>
      <c r="L72" s="94">
        <v>24272</v>
      </c>
      <c r="O72" s="16"/>
      <c r="Q72" s="16"/>
      <c r="R72" s="16"/>
    </row>
    <row r="73" spans="2:18">
      <c r="B73" s="151">
        <v>12</v>
      </c>
      <c r="C73" s="153" t="s">
        <v>43</v>
      </c>
      <c r="D73" s="93" t="s">
        <v>436</v>
      </c>
      <c r="E73" s="93" t="s">
        <v>437</v>
      </c>
      <c r="F73" s="94">
        <v>14086</v>
      </c>
      <c r="H73" s="151">
        <v>12</v>
      </c>
      <c r="I73" s="153" t="s">
        <v>43</v>
      </c>
      <c r="J73" s="93" t="s">
        <v>307</v>
      </c>
      <c r="K73" s="93" t="s">
        <v>165</v>
      </c>
      <c r="L73" s="94">
        <v>23029</v>
      </c>
      <c r="O73" s="16"/>
      <c r="Q73" s="16"/>
      <c r="R73" s="16"/>
    </row>
    <row r="74" spans="2:18">
      <c r="B74" s="151">
        <v>13</v>
      </c>
      <c r="C74" s="153" t="s">
        <v>43</v>
      </c>
      <c r="D74" s="93" t="s">
        <v>438</v>
      </c>
      <c r="E74" s="93" t="s">
        <v>74</v>
      </c>
      <c r="F74" s="94">
        <v>15030</v>
      </c>
      <c r="H74" s="151">
        <v>13</v>
      </c>
      <c r="I74" s="153" t="s">
        <v>43</v>
      </c>
      <c r="J74" s="93" t="s">
        <v>291</v>
      </c>
      <c r="K74" s="93" t="s">
        <v>106</v>
      </c>
      <c r="L74" s="94">
        <v>98482</v>
      </c>
      <c r="O74" s="16"/>
      <c r="Q74" s="16"/>
      <c r="R74" s="16"/>
    </row>
    <row r="75" spans="2:18">
      <c r="B75" s="151">
        <v>14</v>
      </c>
      <c r="C75" s="153" t="s">
        <v>43</v>
      </c>
      <c r="D75" s="93" t="s">
        <v>438</v>
      </c>
      <c r="E75" s="93" t="s">
        <v>79</v>
      </c>
      <c r="F75" s="94">
        <v>14091</v>
      </c>
      <c r="H75" s="151">
        <v>14</v>
      </c>
      <c r="I75" s="153" t="s">
        <v>43</v>
      </c>
      <c r="J75" s="93" t="s">
        <v>304</v>
      </c>
      <c r="K75" s="93" t="s">
        <v>87</v>
      </c>
      <c r="L75" s="94">
        <v>24271</v>
      </c>
      <c r="N75" s="18"/>
    </row>
    <row r="76" spans="2:18">
      <c r="B76" s="151">
        <v>15</v>
      </c>
      <c r="C76" s="153" t="s">
        <v>43</v>
      </c>
      <c r="D76" s="93" t="s">
        <v>439</v>
      </c>
      <c r="E76" s="93" t="s">
        <v>130</v>
      </c>
      <c r="F76" s="94">
        <v>14090</v>
      </c>
      <c r="H76" s="151">
        <v>15</v>
      </c>
      <c r="I76" s="153" t="s">
        <v>43</v>
      </c>
      <c r="J76" s="93" t="s">
        <v>305</v>
      </c>
      <c r="K76" s="93" t="s">
        <v>87</v>
      </c>
      <c r="L76" s="94">
        <v>99496</v>
      </c>
      <c r="N76" s="18"/>
    </row>
    <row r="77" spans="2:18">
      <c r="B77" s="151">
        <v>16</v>
      </c>
      <c r="C77" s="153" t="s">
        <v>43</v>
      </c>
      <c r="D77" s="93" t="s">
        <v>440</v>
      </c>
      <c r="E77" s="93" t="s">
        <v>85</v>
      </c>
      <c r="F77" s="94">
        <v>14078</v>
      </c>
      <c r="H77" s="151">
        <v>16</v>
      </c>
      <c r="I77" s="153" t="s">
        <v>43</v>
      </c>
      <c r="J77" s="93" t="s">
        <v>305</v>
      </c>
      <c r="K77" s="93" t="s">
        <v>117</v>
      </c>
      <c r="L77" s="94">
        <v>22953</v>
      </c>
      <c r="N77" s="18"/>
    </row>
    <row r="78" spans="2:18" ht="13" thickBot="1">
      <c r="B78" s="151">
        <v>17</v>
      </c>
      <c r="C78" s="153" t="s">
        <v>43</v>
      </c>
      <c r="D78" s="93" t="s">
        <v>441</v>
      </c>
      <c r="E78" s="93" t="s">
        <v>165</v>
      </c>
      <c r="F78" s="94">
        <v>14085</v>
      </c>
      <c r="H78" s="152">
        <v>17</v>
      </c>
      <c r="I78" s="154" t="s">
        <v>43</v>
      </c>
      <c r="J78" s="95" t="s">
        <v>299</v>
      </c>
      <c r="K78" s="95" t="s">
        <v>306</v>
      </c>
      <c r="L78" s="96">
        <v>10065</v>
      </c>
      <c r="N78" s="18"/>
    </row>
    <row r="79" spans="2:18" ht="13" thickBot="1">
      <c r="B79" s="152">
        <v>18</v>
      </c>
      <c r="C79" s="154" t="s">
        <v>43</v>
      </c>
      <c r="D79" s="95" t="s">
        <v>442</v>
      </c>
      <c r="E79" s="95" t="s">
        <v>89</v>
      </c>
      <c r="F79" s="96">
        <v>15029</v>
      </c>
      <c r="H79" s="18"/>
      <c r="I79" s="86"/>
      <c r="J79" s="97"/>
      <c r="K79" s="97"/>
      <c r="L79" s="98"/>
      <c r="N79" s="18"/>
    </row>
    <row r="80" spans="2:18" ht="13" thickBot="1">
      <c r="B80" s="18"/>
      <c r="H80" s="18"/>
      <c r="I80" s="86"/>
      <c r="J80" s="97"/>
      <c r="K80" s="97"/>
      <c r="L80" s="98"/>
      <c r="N80" s="18"/>
    </row>
    <row r="81" spans="2:16" ht="25">
      <c r="B81" s="324" t="s">
        <v>334</v>
      </c>
      <c r="C81" s="325"/>
      <c r="D81" s="325"/>
      <c r="E81" s="326"/>
      <c r="F81" s="327"/>
      <c r="H81" s="324" t="s">
        <v>334</v>
      </c>
      <c r="I81" s="325"/>
      <c r="J81" s="325"/>
      <c r="K81" s="326"/>
      <c r="L81" s="327"/>
      <c r="N81"/>
      <c r="P81"/>
    </row>
    <row r="82" spans="2:16" ht="13" thickBot="1">
      <c r="B82" s="43"/>
      <c r="C82" s="73"/>
      <c r="D82" s="25"/>
      <c r="E82" s="80"/>
      <c r="F82" s="75"/>
      <c r="H82" s="43"/>
      <c r="I82" s="73"/>
      <c r="J82" s="25"/>
      <c r="K82" s="80"/>
      <c r="L82" s="75"/>
      <c r="N82"/>
      <c r="P82"/>
    </row>
    <row r="83" spans="2:16" ht="25.5" thickBot="1">
      <c r="B83" s="70" t="s">
        <v>12</v>
      </c>
      <c r="C83" s="328" t="s">
        <v>254</v>
      </c>
      <c r="D83" s="329"/>
      <c r="E83" s="329"/>
      <c r="F83" s="330"/>
      <c r="H83" s="70" t="s">
        <v>12</v>
      </c>
      <c r="I83" s="328" t="s">
        <v>254</v>
      </c>
      <c r="J83" s="329"/>
      <c r="K83" s="329"/>
      <c r="L83" s="330"/>
      <c r="N83"/>
      <c r="P83"/>
    </row>
    <row r="84" spans="2:16" ht="13" thickBot="1">
      <c r="B84" s="43"/>
      <c r="C84" s="74"/>
      <c r="D84" s="26"/>
      <c r="E84" s="81"/>
      <c r="F84" s="76"/>
      <c r="H84" s="43"/>
      <c r="I84" s="74"/>
      <c r="J84" s="26"/>
      <c r="K84" s="81"/>
      <c r="L84" s="76"/>
      <c r="N84"/>
      <c r="P84"/>
    </row>
    <row r="85" spans="2:16" ht="25.5" thickBot="1">
      <c r="B85" s="70" t="s">
        <v>14</v>
      </c>
      <c r="C85" s="331" t="s">
        <v>452</v>
      </c>
      <c r="D85" s="332"/>
      <c r="E85" s="332"/>
      <c r="F85" s="333"/>
      <c r="H85" s="70" t="s">
        <v>14</v>
      </c>
      <c r="I85" s="316" t="s">
        <v>463</v>
      </c>
      <c r="J85" s="317"/>
      <c r="K85" s="317"/>
      <c r="L85" s="318"/>
      <c r="N85"/>
      <c r="P85"/>
    </row>
    <row r="86" spans="2:16" ht="24.75" customHeight="1">
      <c r="B86" s="78" t="s">
        <v>67</v>
      </c>
      <c r="C86" s="319" t="s">
        <v>453</v>
      </c>
      <c r="D86" s="320"/>
      <c r="E86" s="320"/>
      <c r="F86" s="321"/>
      <c r="H86" s="78" t="s">
        <v>67</v>
      </c>
      <c r="I86" s="319" t="s">
        <v>464</v>
      </c>
      <c r="J86" s="320"/>
      <c r="K86" s="320"/>
      <c r="L86" s="321"/>
      <c r="N86"/>
      <c r="P86"/>
    </row>
    <row r="87" spans="2:16" ht="13">
      <c r="B87" s="71" t="s">
        <v>16</v>
      </c>
      <c r="C87" s="27" t="s">
        <v>17</v>
      </c>
      <c r="D87" s="322" t="s">
        <v>18</v>
      </c>
      <c r="E87" s="323"/>
      <c r="F87" s="72" t="s">
        <v>19</v>
      </c>
      <c r="H87" s="71" t="s">
        <v>16</v>
      </c>
      <c r="I87" s="27" t="s">
        <v>17</v>
      </c>
      <c r="J87" s="322" t="s">
        <v>18</v>
      </c>
      <c r="K87" s="323"/>
      <c r="L87" s="72" t="s">
        <v>19</v>
      </c>
      <c r="N87"/>
      <c r="P87"/>
    </row>
    <row r="88" spans="2:16">
      <c r="B88" s="151" t="s">
        <v>20</v>
      </c>
      <c r="C88" s="153" t="s">
        <v>43</v>
      </c>
      <c r="D88" s="93" t="s">
        <v>454</v>
      </c>
      <c r="E88" s="93" t="s">
        <v>74</v>
      </c>
      <c r="F88" s="94">
        <v>98311</v>
      </c>
      <c r="H88" s="43" t="s">
        <v>20</v>
      </c>
      <c r="I88" s="77" t="s">
        <v>43</v>
      </c>
      <c r="J88" s="131" t="s">
        <v>465</v>
      </c>
      <c r="K88" s="131" t="s">
        <v>466</v>
      </c>
      <c r="L88" s="94">
        <v>20702</v>
      </c>
      <c r="N88"/>
      <c r="P88"/>
    </row>
    <row r="89" spans="2:16">
      <c r="B89" s="151">
        <v>2</v>
      </c>
      <c r="C89" s="153" t="s">
        <v>65</v>
      </c>
      <c r="D89" s="93" t="s">
        <v>455</v>
      </c>
      <c r="E89" s="93" t="s">
        <v>456</v>
      </c>
      <c r="F89" s="94">
        <v>98312</v>
      </c>
      <c r="H89" s="43">
        <v>2</v>
      </c>
      <c r="I89" s="77" t="s">
        <v>43</v>
      </c>
      <c r="J89" s="131" t="s">
        <v>467</v>
      </c>
      <c r="K89" s="131" t="s">
        <v>348</v>
      </c>
      <c r="L89" s="94">
        <v>20701</v>
      </c>
      <c r="N89"/>
      <c r="P89"/>
    </row>
    <row r="90" spans="2:16">
      <c r="B90" s="151">
        <v>3</v>
      </c>
      <c r="C90" s="153" t="s">
        <v>43</v>
      </c>
      <c r="D90" s="93" t="s">
        <v>457</v>
      </c>
      <c r="E90" s="93" t="s">
        <v>458</v>
      </c>
      <c r="F90" s="94">
        <v>13054</v>
      </c>
      <c r="H90" s="43">
        <v>3</v>
      </c>
      <c r="I90" s="77" t="s">
        <v>43</v>
      </c>
      <c r="J90" s="131" t="s">
        <v>468</v>
      </c>
      <c r="K90" s="131" t="s">
        <v>348</v>
      </c>
      <c r="L90" s="94">
        <v>26001</v>
      </c>
      <c r="N90"/>
      <c r="P90"/>
    </row>
    <row r="91" spans="2:16">
      <c r="B91" s="151">
        <v>4</v>
      </c>
      <c r="C91" s="153" t="s">
        <v>43</v>
      </c>
      <c r="D91" s="93" t="s">
        <v>459</v>
      </c>
      <c r="E91" s="93" t="s">
        <v>392</v>
      </c>
      <c r="F91" s="94">
        <v>15008</v>
      </c>
      <c r="H91" s="43">
        <v>4</v>
      </c>
      <c r="I91" s="77" t="s">
        <v>43</v>
      </c>
      <c r="J91" s="131" t="s">
        <v>469</v>
      </c>
      <c r="K91" s="131" t="s">
        <v>348</v>
      </c>
      <c r="L91" s="94">
        <v>24330</v>
      </c>
      <c r="N91"/>
      <c r="P91"/>
    </row>
    <row r="92" spans="2:16">
      <c r="B92" s="151">
        <v>5</v>
      </c>
      <c r="C92" s="153" t="s">
        <v>43</v>
      </c>
      <c r="D92" s="93" t="s">
        <v>459</v>
      </c>
      <c r="E92" s="93" t="s">
        <v>79</v>
      </c>
      <c r="F92" s="94">
        <v>15009</v>
      </c>
      <c r="H92" s="43">
        <v>5</v>
      </c>
      <c r="I92" s="77" t="s">
        <v>43</v>
      </c>
      <c r="J92" s="131" t="s">
        <v>470</v>
      </c>
      <c r="K92" s="93" t="s">
        <v>320</v>
      </c>
      <c r="L92" s="94">
        <v>15013</v>
      </c>
      <c r="N92"/>
      <c r="P92"/>
    </row>
    <row r="93" spans="2:16">
      <c r="B93" s="151">
        <v>6</v>
      </c>
      <c r="C93" s="153" t="s">
        <v>43</v>
      </c>
      <c r="D93" s="93" t="s">
        <v>460</v>
      </c>
      <c r="E93" s="93" t="s">
        <v>89</v>
      </c>
      <c r="F93" s="94">
        <v>15006</v>
      </c>
      <c r="H93" s="43">
        <v>6</v>
      </c>
      <c r="I93" s="77" t="s">
        <v>65</v>
      </c>
      <c r="J93" s="131" t="s">
        <v>131</v>
      </c>
      <c r="K93" s="131" t="s">
        <v>471</v>
      </c>
      <c r="L93" s="94">
        <v>12001</v>
      </c>
      <c r="N93"/>
      <c r="P93"/>
    </row>
    <row r="94" spans="2:16">
      <c r="B94" s="151">
        <v>7</v>
      </c>
      <c r="C94" s="153" t="s">
        <v>65</v>
      </c>
      <c r="D94" s="93" t="s">
        <v>455</v>
      </c>
      <c r="E94" s="93" t="s">
        <v>77</v>
      </c>
      <c r="F94" s="94">
        <v>24235</v>
      </c>
      <c r="H94" s="43">
        <v>7</v>
      </c>
      <c r="I94" s="77" t="s">
        <v>65</v>
      </c>
      <c r="J94" s="131" t="s">
        <v>472</v>
      </c>
      <c r="K94" s="131" t="s">
        <v>276</v>
      </c>
      <c r="L94" s="94">
        <v>21776</v>
      </c>
      <c r="N94"/>
      <c r="P94"/>
    </row>
    <row r="95" spans="2:16" ht="13" thickBot="1">
      <c r="B95" s="151">
        <v>8</v>
      </c>
      <c r="C95" s="153" t="s">
        <v>43</v>
      </c>
      <c r="D95" s="93" t="s">
        <v>454</v>
      </c>
      <c r="E95" s="93" t="s">
        <v>461</v>
      </c>
      <c r="F95" s="94">
        <v>98488</v>
      </c>
      <c r="H95" s="40">
        <v>8</v>
      </c>
      <c r="I95" s="85" t="s">
        <v>43</v>
      </c>
      <c r="J95" s="163" t="s">
        <v>473</v>
      </c>
      <c r="K95" s="163" t="s">
        <v>474</v>
      </c>
      <c r="L95" s="96">
        <v>29037</v>
      </c>
      <c r="N95"/>
      <c r="P95"/>
    </row>
    <row r="96" spans="2:16" ht="13" thickBot="1">
      <c r="B96" s="152">
        <v>9</v>
      </c>
      <c r="C96" s="154" t="s">
        <v>65</v>
      </c>
      <c r="D96" s="95" t="s">
        <v>462</v>
      </c>
      <c r="E96" s="95" t="s">
        <v>77</v>
      </c>
      <c r="F96" s="96">
        <v>15007</v>
      </c>
      <c r="J96" s="16"/>
      <c r="L96" s="16"/>
      <c r="N96"/>
      <c r="P96"/>
    </row>
    <row r="97" spans="2:16">
      <c r="B97"/>
      <c r="C97"/>
      <c r="F97"/>
      <c r="J97" s="16"/>
      <c r="L97" s="16"/>
      <c r="N97"/>
      <c r="P97"/>
    </row>
    <row r="98" spans="2:16">
      <c r="B98"/>
      <c r="C98"/>
      <c r="F98"/>
      <c r="J98" s="16"/>
      <c r="L98" s="16"/>
      <c r="N98"/>
      <c r="P98"/>
    </row>
    <row r="99" spans="2:16">
      <c r="B99"/>
      <c r="C99"/>
      <c r="F99"/>
      <c r="J99" s="16"/>
      <c r="L99" s="16"/>
      <c r="N99"/>
      <c r="P99"/>
    </row>
    <row r="100" spans="2:16">
      <c r="B100"/>
      <c r="C100"/>
      <c r="F100"/>
      <c r="J100" s="16"/>
      <c r="L100" s="16"/>
      <c r="N100"/>
      <c r="P100"/>
    </row>
    <row r="101" spans="2:16">
      <c r="B101"/>
      <c r="C101"/>
      <c r="F101"/>
      <c r="J101" s="16"/>
      <c r="L101" s="16"/>
      <c r="N101"/>
      <c r="P101"/>
    </row>
    <row r="102" spans="2:16">
      <c r="B102"/>
      <c r="C102"/>
      <c r="F102"/>
      <c r="J102" s="16"/>
      <c r="L102" s="16"/>
      <c r="N102"/>
      <c r="P102"/>
    </row>
    <row r="103" spans="2:16">
      <c r="B103"/>
      <c r="C103"/>
      <c r="F103"/>
      <c r="J103" s="16"/>
      <c r="L103" s="16"/>
      <c r="N103"/>
      <c r="P103"/>
    </row>
    <row r="104" spans="2:16">
      <c r="J104" s="16"/>
      <c r="L104" s="16"/>
      <c r="N104"/>
      <c r="P104"/>
    </row>
    <row r="105" spans="2:16">
      <c r="J105" s="16"/>
      <c r="L105" s="16"/>
      <c r="N105"/>
      <c r="P105"/>
    </row>
    <row r="106" spans="2:16">
      <c r="J106" s="16"/>
      <c r="L106" s="16"/>
      <c r="N106"/>
      <c r="P106"/>
    </row>
    <row r="107" spans="2:16">
      <c r="H107"/>
      <c r="I107"/>
      <c r="K107"/>
      <c r="N107"/>
      <c r="P107"/>
    </row>
    <row r="108" spans="2:16">
      <c r="H108"/>
      <c r="I108"/>
      <c r="K108"/>
      <c r="N108"/>
      <c r="P108"/>
    </row>
  </sheetData>
  <mergeCells count="55">
    <mergeCell ref="B81:F81"/>
    <mergeCell ref="H81:L81"/>
    <mergeCell ref="C83:F83"/>
    <mergeCell ref="I83:L83"/>
    <mergeCell ref="D87:E87"/>
    <mergeCell ref="J87:K87"/>
    <mergeCell ref="C85:F85"/>
    <mergeCell ref="I85:L85"/>
    <mergeCell ref="C86:F86"/>
    <mergeCell ref="I86:L86"/>
    <mergeCell ref="D8:E8"/>
    <mergeCell ref="I38:L38"/>
    <mergeCell ref="C38:F38"/>
    <mergeCell ref="D39:E39"/>
    <mergeCell ref="I35:L35"/>
    <mergeCell ref="I37:L37"/>
    <mergeCell ref="C35:F35"/>
    <mergeCell ref="P61:Q61"/>
    <mergeCell ref="N55:R55"/>
    <mergeCell ref="O57:R57"/>
    <mergeCell ref="O59:R59"/>
    <mergeCell ref="O60:R60"/>
    <mergeCell ref="B2:F2"/>
    <mergeCell ref="C4:F4"/>
    <mergeCell ref="C6:F6"/>
    <mergeCell ref="H2:L2"/>
    <mergeCell ref="I4:L4"/>
    <mergeCell ref="C7:F7"/>
    <mergeCell ref="J39:K39"/>
    <mergeCell ref="O38:R38"/>
    <mergeCell ref="P39:Q39"/>
    <mergeCell ref="N33:R33"/>
    <mergeCell ref="O35:R35"/>
    <mergeCell ref="O37:R37"/>
    <mergeCell ref="B33:F33"/>
    <mergeCell ref="C37:F37"/>
    <mergeCell ref="H33:L33"/>
    <mergeCell ref="I7:L7"/>
    <mergeCell ref="J8:K8"/>
    <mergeCell ref="N2:R2"/>
    <mergeCell ref="O4:R4"/>
    <mergeCell ref="O6:R6"/>
    <mergeCell ref="O7:R7"/>
    <mergeCell ref="P8:Q8"/>
    <mergeCell ref="I6:L6"/>
    <mergeCell ref="C59:F59"/>
    <mergeCell ref="C60:F60"/>
    <mergeCell ref="D61:E61"/>
    <mergeCell ref="B55:F55"/>
    <mergeCell ref="C57:F57"/>
    <mergeCell ref="J61:K61"/>
    <mergeCell ref="H55:L55"/>
    <mergeCell ref="I57:L57"/>
    <mergeCell ref="I59:L59"/>
    <mergeCell ref="I60:L60"/>
  </mergeCells>
  <phoneticPr fontId="1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9"/>
  </sheetPr>
  <dimension ref="B1:R110"/>
  <sheetViews>
    <sheetView workbookViewId="0">
      <selection activeCell="N18" sqref="N18"/>
    </sheetView>
  </sheetViews>
  <sheetFormatPr defaultRowHeight="12.5"/>
  <cols>
    <col min="1" max="1" width="3.453125" customWidth="1"/>
    <col min="2" max="2" width="11.26953125" style="16" customWidth="1"/>
    <col min="3" max="3" width="7.54296875" style="16" customWidth="1"/>
    <col min="4" max="4" width="15" customWidth="1"/>
    <col min="5" max="5" width="13.1796875" customWidth="1"/>
    <col min="6" max="6" width="9.1796875" style="16" customWidth="1"/>
    <col min="8" max="8" width="11.26953125" style="16" customWidth="1"/>
    <col min="9" max="9" width="7.7265625" style="16" customWidth="1"/>
    <col min="10" max="10" width="15" customWidth="1"/>
    <col min="11" max="11" width="13.1796875" style="16" customWidth="1"/>
    <col min="12" max="12" width="10" customWidth="1"/>
    <col min="13" max="13" width="11.26953125" customWidth="1"/>
    <col min="14" max="14" width="11.453125" style="16" customWidth="1"/>
    <col min="15" max="15" width="7.54296875" customWidth="1"/>
    <col min="16" max="16" width="15" style="16" customWidth="1"/>
    <col min="17" max="17" width="13.1796875" customWidth="1"/>
  </cols>
  <sheetData>
    <row r="1" spans="2:18" ht="13" thickBot="1"/>
    <row r="2" spans="2:18" s="23" customFormat="1" ht="25">
      <c r="B2" s="324" t="s">
        <v>334</v>
      </c>
      <c r="C2" s="325"/>
      <c r="D2" s="325"/>
      <c r="E2" s="326"/>
      <c r="F2" s="327"/>
      <c r="H2" s="324" t="s">
        <v>334</v>
      </c>
      <c r="I2" s="325"/>
      <c r="J2" s="325"/>
      <c r="K2" s="326"/>
      <c r="L2" s="327"/>
      <c r="M2"/>
      <c r="N2" s="324" t="s">
        <v>334</v>
      </c>
      <c r="O2" s="325"/>
      <c r="P2" s="325"/>
      <c r="Q2" s="326"/>
      <c r="R2" s="327"/>
    </row>
    <row r="3" spans="2:18" ht="6.75" customHeight="1" thickBot="1">
      <c r="B3" s="43"/>
      <c r="C3" s="73"/>
      <c r="D3" s="25"/>
      <c r="E3" s="80"/>
      <c r="F3" s="75"/>
      <c r="H3" s="43"/>
      <c r="I3" s="73"/>
      <c r="J3" s="25"/>
      <c r="K3" s="80"/>
      <c r="L3" s="75"/>
      <c r="N3" s="43"/>
      <c r="O3" s="73"/>
      <c r="P3" s="25"/>
      <c r="Q3" s="80"/>
      <c r="R3" s="75"/>
    </row>
    <row r="4" spans="2:18" ht="25.5" thickBot="1">
      <c r="B4" s="70" t="s">
        <v>12</v>
      </c>
      <c r="C4" s="328" t="s">
        <v>13</v>
      </c>
      <c r="D4" s="329"/>
      <c r="E4" s="329"/>
      <c r="F4" s="330"/>
      <c r="H4" s="70" t="s">
        <v>12</v>
      </c>
      <c r="I4" s="328" t="s">
        <v>13</v>
      </c>
      <c r="J4" s="329"/>
      <c r="K4" s="329"/>
      <c r="L4" s="330"/>
      <c r="N4" s="70" t="s">
        <v>12</v>
      </c>
      <c r="O4" s="328" t="s">
        <v>13</v>
      </c>
      <c r="P4" s="329"/>
      <c r="Q4" s="329"/>
      <c r="R4" s="330"/>
    </row>
    <row r="5" spans="2:18" ht="7.5" customHeight="1" thickBot="1">
      <c r="B5" s="43"/>
      <c r="C5" s="74"/>
      <c r="D5" s="26"/>
      <c r="E5" s="81"/>
      <c r="F5" s="76"/>
      <c r="H5" s="43"/>
      <c r="I5" s="74"/>
      <c r="J5" s="26"/>
      <c r="K5" s="81"/>
      <c r="L5" s="76"/>
      <c r="N5" s="43"/>
      <c r="O5" s="74"/>
      <c r="P5" s="26"/>
      <c r="Q5" s="81"/>
      <c r="R5" s="76"/>
    </row>
    <row r="6" spans="2:18" ht="25.5" thickBot="1">
      <c r="B6" s="70" t="s">
        <v>14</v>
      </c>
      <c r="C6" s="316" t="s">
        <v>359</v>
      </c>
      <c r="D6" s="317"/>
      <c r="E6" s="317"/>
      <c r="F6" s="318"/>
      <c r="H6" s="70" t="s">
        <v>14</v>
      </c>
      <c r="I6" s="316" t="s">
        <v>270</v>
      </c>
      <c r="J6" s="317"/>
      <c r="K6" s="317"/>
      <c r="L6" s="318"/>
      <c r="N6" s="70" t="s">
        <v>14</v>
      </c>
      <c r="O6" s="316" t="s">
        <v>247</v>
      </c>
      <c r="P6" s="317"/>
      <c r="Q6" s="317"/>
      <c r="R6" s="318"/>
    </row>
    <row r="7" spans="2:18" ht="25" customHeight="1">
      <c r="B7" s="78" t="s">
        <v>67</v>
      </c>
      <c r="C7" s="319" t="s">
        <v>71</v>
      </c>
      <c r="D7" s="320"/>
      <c r="E7" s="320"/>
      <c r="F7" s="321"/>
      <c r="H7" s="78" t="s">
        <v>67</v>
      </c>
      <c r="I7" s="319" t="s">
        <v>260</v>
      </c>
      <c r="J7" s="320"/>
      <c r="K7" s="320"/>
      <c r="L7" s="321"/>
      <c r="N7" s="78" t="s">
        <v>67</v>
      </c>
      <c r="O7" s="319" t="s">
        <v>248</v>
      </c>
      <c r="P7" s="320"/>
      <c r="Q7" s="320"/>
      <c r="R7" s="321"/>
    </row>
    <row r="8" spans="2:18" ht="13">
      <c r="B8" s="71" t="s">
        <v>16</v>
      </c>
      <c r="C8" s="27" t="s">
        <v>17</v>
      </c>
      <c r="D8" s="322" t="s">
        <v>18</v>
      </c>
      <c r="E8" s="323"/>
      <c r="F8" s="72" t="s">
        <v>19</v>
      </c>
      <c r="H8" s="71" t="s">
        <v>16</v>
      </c>
      <c r="I8" s="27" t="s">
        <v>17</v>
      </c>
      <c r="J8" s="322" t="s">
        <v>18</v>
      </c>
      <c r="K8" s="323"/>
      <c r="L8" s="72" t="s">
        <v>19</v>
      </c>
      <c r="N8" s="71" t="s">
        <v>16</v>
      </c>
      <c r="O8" s="27" t="s">
        <v>17</v>
      </c>
      <c r="P8" s="322" t="s">
        <v>18</v>
      </c>
      <c r="Q8" s="323"/>
      <c r="R8" s="72" t="s">
        <v>19</v>
      </c>
    </row>
    <row r="9" spans="2:18">
      <c r="B9" s="43" t="s">
        <v>20</v>
      </c>
      <c r="C9" s="77" t="s">
        <v>43</v>
      </c>
      <c r="D9" s="83" t="s">
        <v>187</v>
      </c>
      <c r="E9" s="83" t="s">
        <v>85</v>
      </c>
      <c r="F9" s="90">
        <v>21774</v>
      </c>
      <c r="H9" s="43" t="s">
        <v>20</v>
      </c>
      <c r="I9" s="124" t="s">
        <v>43</v>
      </c>
      <c r="J9" s="83" t="s">
        <v>150</v>
      </c>
      <c r="K9" s="83" t="s">
        <v>79</v>
      </c>
      <c r="L9" s="90">
        <v>98465</v>
      </c>
      <c r="N9" s="43" t="s">
        <v>20</v>
      </c>
      <c r="O9" s="77" t="s">
        <v>43</v>
      </c>
      <c r="P9" s="83" t="s">
        <v>105</v>
      </c>
      <c r="Q9" s="83" t="s">
        <v>106</v>
      </c>
      <c r="R9" s="90">
        <v>26011</v>
      </c>
    </row>
    <row r="10" spans="2:18">
      <c r="B10" s="43">
        <v>2</v>
      </c>
      <c r="C10" s="77" t="s">
        <v>43</v>
      </c>
      <c r="D10" s="83" t="s">
        <v>187</v>
      </c>
      <c r="E10" s="83" t="s">
        <v>135</v>
      </c>
      <c r="F10" s="90">
        <v>99532</v>
      </c>
      <c r="H10" s="43">
        <v>2</v>
      </c>
      <c r="I10" s="124" t="s">
        <v>65</v>
      </c>
      <c r="J10" s="83" t="s">
        <v>151</v>
      </c>
      <c r="K10" s="83" t="s">
        <v>152</v>
      </c>
      <c r="L10" s="90">
        <v>20676</v>
      </c>
      <c r="N10" s="43">
        <v>2</v>
      </c>
      <c r="O10" s="77" t="s">
        <v>65</v>
      </c>
      <c r="P10" s="83" t="s">
        <v>232</v>
      </c>
      <c r="Q10" s="83" t="s">
        <v>92</v>
      </c>
      <c r="R10" s="90">
        <v>21786</v>
      </c>
    </row>
    <row r="11" spans="2:18">
      <c r="B11" s="43">
        <v>3</v>
      </c>
      <c r="C11" s="77" t="s">
        <v>43</v>
      </c>
      <c r="D11" s="83" t="s">
        <v>187</v>
      </c>
      <c r="E11" s="83" t="s">
        <v>101</v>
      </c>
      <c r="F11" s="90">
        <v>21775</v>
      </c>
      <c r="H11" s="43">
        <v>3</v>
      </c>
      <c r="I11" s="77" t="s">
        <v>43</v>
      </c>
      <c r="J11" s="83" t="s">
        <v>156</v>
      </c>
      <c r="K11" s="83" t="s">
        <v>123</v>
      </c>
      <c r="L11" s="90">
        <v>96045</v>
      </c>
      <c r="N11" s="43">
        <v>3</v>
      </c>
      <c r="O11" s="77" t="s">
        <v>43</v>
      </c>
      <c r="P11" s="83" t="s">
        <v>186</v>
      </c>
      <c r="Q11" s="83" t="s">
        <v>74</v>
      </c>
      <c r="R11" s="90">
        <v>23054</v>
      </c>
    </row>
    <row r="12" spans="2:18">
      <c r="B12" s="43">
        <v>4</v>
      </c>
      <c r="C12" s="77" t="s">
        <v>65</v>
      </c>
      <c r="D12" s="83" t="s">
        <v>244</v>
      </c>
      <c r="E12" s="83" t="s">
        <v>75</v>
      </c>
      <c r="F12" s="90">
        <v>21813</v>
      </c>
      <c r="H12" s="43">
        <v>4</v>
      </c>
      <c r="I12" s="77" t="s">
        <v>43</v>
      </c>
      <c r="J12" s="83" t="s">
        <v>156</v>
      </c>
      <c r="K12" s="83" t="s">
        <v>89</v>
      </c>
      <c r="L12" s="90">
        <v>25046</v>
      </c>
      <c r="N12" s="43">
        <v>4</v>
      </c>
      <c r="O12" s="77" t="s">
        <v>43</v>
      </c>
      <c r="P12" s="83" t="s">
        <v>231</v>
      </c>
      <c r="Q12" s="83" t="s">
        <v>204</v>
      </c>
      <c r="R12" s="90">
        <v>23053</v>
      </c>
    </row>
    <row r="13" spans="2:18">
      <c r="B13" s="43">
        <v>5</v>
      </c>
      <c r="C13" s="77" t="s">
        <v>43</v>
      </c>
      <c r="D13" s="83" t="s">
        <v>143</v>
      </c>
      <c r="E13" s="83" t="s">
        <v>74</v>
      </c>
      <c r="F13" s="90">
        <v>24240</v>
      </c>
      <c r="H13" s="43">
        <v>5</v>
      </c>
      <c r="I13" s="77" t="s">
        <v>43</v>
      </c>
      <c r="J13" s="83" t="s">
        <v>183</v>
      </c>
      <c r="K13" s="83" t="s">
        <v>96</v>
      </c>
      <c r="L13" s="90">
        <v>10071</v>
      </c>
      <c r="N13" s="138">
        <v>5</v>
      </c>
      <c r="O13" s="128" t="s">
        <v>43</v>
      </c>
      <c r="P13" s="129" t="s">
        <v>223</v>
      </c>
      <c r="Q13" s="129" t="s">
        <v>72</v>
      </c>
      <c r="R13" s="130">
        <v>27015</v>
      </c>
    </row>
    <row r="14" spans="2:18">
      <c r="B14" s="43">
        <v>6</v>
      </c>
      <c r="C14" s="77" t="s">
        <v>43</v>
      </c>
      <c r="D14" s="83" t="s">
        <v>159</v>
      </c>
      <c r="E14" s="83" t="s">
        <v>94</v>
      </c>
      <c r="F14" s="90">
        <v>11011</v>
      </c>
      <c r="H14" s="43">
        <v>6</v>
      </c>
      <c r="I14" s="77" t="s">
        <v>43</v>
      </c>
      <c r="J14" s="83" t="s">
        <v>230</v>
      </c>
      <c r="K14" s="83" t="s">
        <v>74</v>
      </c>
      <c r="L14" s="90">
        <v>96102</v>
      </c>
      <c r="N14" s="43">
        <v>6</v>
      </c>
      <c r="O14" s="77" t="s">
        <v>43</v>
      </c>
      <c r="P14" s="83" t="s">
        <v>109</v>
      </c>
      <c r="Q14" s="83" t="s">
        <v>91</v>
      </c>
      <c r="R14" s="90">
        <v>96034</v>
      </c>
    </row>
    <row r="15" spans="2:18" ht="13" thickBot="1">
      <c r="B15" s="40">
        <v>7</v>
      </c>
      <c r="C15" s="85" t="s">
        <v>43</v>
      </c>
      <c r="D15" s="84" t="s">
        <v>131</v>
      </c>
      <c r="E15" s="84" t="s">
        <v>132</v>
      </c>
      <c r="F15" s="91">
        <v>22017</v>
      </c>
      <c r="H15" s="40">
        <v>7</v>
      </c>
      <c r="I15" s="139" t="s">
        <v>43</v>
      </c>
      <c r="J15" s="84" t="s">
        <v>335</v>
      </c>
      <c r="K15" s="84" t="s">
        <v>74</v>
      </c>
      <c r="L15" s="91">
        <v>25045</v>
      </c>
      <c r="N15" s="40">
        <v>7</v>
      </c>
      <c r="O15" s="139" t="s">
        <v>43</v>
      </c>
      <c r="P15" s="84" t="s">
        <v>336</v>
      </c>
      <c r="Q15" s="84" t="s">
        <v>337</v>
      </c>
      <c r="R15" s="91">
        <v>13064</v>
      </c>
    </row>
    <row r="16" spans="2:18" ht="13" thickBot="1">
      <c r="H16"/>
      <c r="I16"/>
      <c r="K16"/>
      <c r="N16"/>
      <c r="P16"/>
    </row>
    <row r="17" spans="2:18" ht="25">
      <c r="B17" s="324" t="s">
        <v>334</v>
      </c>
      <c r="C17" s="325"/>
      <c r="D17" s="325"/>
      <c r="E17" s="326"/>
      <c r="F17" s="327"/>
      <c r="H17" s="324" t="s">
        <v>334</v>
      </c>
      <c r="I17" s="325"/>
      <c r="J17" s="325"/>
      <c r="K17" s="326"/>
      <c r="L17" s="327"/>
      <c r="N17" s="324" t="s">
        <v>334</v>
      </c>
      <c r="O17" s="325"/>
      <c r="P17" s="325"/>
      <c r="Q17" s="326"/>
      <c r="R17" s="327"/>
    </row>
    <row r="18" spans="2:18" ht="13" thickBot="1">
      <c r="B18" s="43"/>
      <c r="C18" s="73"/>
      <c r="D18" s="25"/>
      <c r="E18" s="80"/>
      <c r="F18" s="75"/>
      <c r="H18" s="43"/>
      <c r="I18" s="73"/>
      <c r="J18" s="25"/>
      <c r="K18" s="80"/>
      <c r="L18" s="75"/>
      <c r="N18" s="43"/>
      <c r="O18" s="73"/>
      <c r="P18" s="25"/>
      <c r="Q18" s="80"/>
      <c r="R18" s="75"/>
    </row>
    <row r="19" spans="2:18" ht="25.5" thickBot="1">
      <c r="B19" s="70" t="s">
        <v>12</v>
      </c>
      <c r="C19" s="328" t="s">
        <v>13</v>
      </c>
      <c r="D19" s="329"/>
      <c r="E19" s="329"/>
      <c r="F19" s="330"/>
      <c r="H19" s="70" t="s">
        <v>12</v>
      </c>
      <c r="I19" s="328" t="s">
        <v>13</v>
      </c>
      <c r="J19" s="329"/>
      <c r="K19" s="329"/>
      <c r="L19" s="330"/>
      <c r="N19" s="70" t="s">
        <v>12</v>
      </c>
      <c r="O19" s="328" t="s">
        <v>13</v>
      </c>
      <c r="P19" s="329"/>
      <c r="Q19" s="329"/>
      <c r="R19" s="330"/>
    </row>
    <row r="20" spans="2:18" ht="13" thickBot="1">
      <c r="B20" s="43"/>
      <c r="C20" s="74"/>
      <c r="D20" s="26"/>
      <c r="E20" s="81"/>
      <c r="F20" s="76"/>
      <c r="H20" s="43"/>
      <c r="I20" s="74"/>
      <c r="J20" s="26"/>
      <c r="K20" s="81"/>
      <c r="L20" s="76"/>
      <c r="N20" s="43"/>
      <c r="O20" s="74"/>
      <c r="P20" s="26"/>
      <c r="Q20" s="81"/>
      <c r="R20" s="76"/>
    </row>
    <row r="21" spans="2:18" ht="27" customHeight="1" thickBot="1">
      <c r="B21" s="70" t="s">
        <v>14</v>
      </c>
      <c r="C21" s="316" t="s">
        <v>15</v>
      </c>
      <c r="D21" s="317"/>
      <c r="E21" s="317"/>
      <c r="F21" s="318"/>
      <c r="H21" s="70" t="s">
        <v>14</v>
      </c>
      <c r="I21" s="316" t="s">
        <v>21</v>
      </c>
      <c r="J21" s="317"/>
      <c r="K21" s="317"/>
      <c r="L21" s="318"/>
      <c r="N21" s="70" t="s">
        <v>14</v>
      </c>
      <c r="O21" s="316" t="s">
        <v>251</v>
      </c>
      <c r="P21" s="317"/>
      <c r="Q21" s="317"/>
      <c r="R21" s="318"/>
    </row>
    <row r="22" spans="2:18" ht="25" customHeight="1">
      <c r="B22" s="78" t="s">
        <v>67</v>
      </c>
      <c r="C22" s="319" t="s">
        <v>68</v>
      </c>
      <c r="D22" s="320"/>
      <c r="E22" s="320"/>
      <c r="F22" s="321"/>
      <c r="H22" s="78" t="s">
        <v>67</v>
      </c>
      <c r="I22" s="319" t="s">
        <v>342</v>
      </c>
      <c r="J22" s="320"/>
      <c r="K22" s="320"/>
      <c r="L22" s="321"/>
      <c r="N22" s="78" t="s">
        <v>67</v>
      </c>
      <c r="O22" s="319" t="s">
        <v>252</v>
      </c>
      <c r="P22" s="320"/>
      <c r="Q22" s="320"/>
      <c r="R22" s="321"/>
    </row>
    <row r="23" spans="2:18" ht="13">
      <c r="B23" s="71" t="s">
        <v>16</v>
      </c>
      <c r="C23" s="27" t="s">
        <v>17</v>
      </c>
      <c r="D23" s="322" t="s">
        <v>18</v>
      </c>
      <c r="E23" s="323"/>
      <c r="F23" s="72" t="s">
        <v>19</v>
      </c>
      <c r="H23" s="87" t="s">
        <v>16</v>
      </c>
      <c r="I23" s="88" t="s">
        <v>17</v>
      </c>
      <c r="J23" s="337" t="s">
        <v>18</v>
      </c>
      <c r="K23" s="338"/>
      <c r="L23" s="89" t="s">
        <v>19</v>
      </c>
      <c r="N23" s="71" t="s">
        <v>16</v>
      </c>
      <c r="O23" s="27" t="s">
        <v>17</v>
      </c>
      <c r="P23" s="322" t="s">
        <v>18</v>
      </c>
      <c r="Q23" s="323"/>
      <c r="R23" s="72" t="s">
        <v>19</v>
      </c>
    </row>
    <row r="24" spans="2:18">
      <c r="B24" s="43" t="s">
        <v>20</v>
      </c>
      <c r="C24" s="77" t="s">
        <v>43</v>
      </c>
      <c r="D24" s="83" t="s">
        <v>160</v>
      </c>
      <c r="E24" s="83" t="s">
        <v>135</v>
      </c>
      <c r="F24" s="90">
        <v>99590</v>
      </c>
      <c r="H24" s="43" t="s">
        <v>20</v>
      </c>
      <c r="I24" s="77" t="s">
        <v>43</v>
      </c>
      <c r="J24" s="83" t="s">
        <v>166</v>
      </c>
      <c r="K24" s="83" t="s">
        <v>133</v>
      </c>
      <c r="L24" s="90">
        <v>26075</v>
      </c>
      <c r="N24" s="43" t="s">
        <v>20</v>
      </c>
      <c r="O24" s="77" t="s">
        <v>43</v>
      </c>
      <c r="P24" s="93" t="s">
        <v>78</v>
      </c>
      <c r="Q24" s="93" t="s">
        <v>79</v>
      </c>
      <c r="R24" s="94">
        <v>96209</v>
      </c>
    </row>
    <row r="25" spans="2:18">
      <c r="B25" s="43">
        <v>2</v>
      </c>
      <c r="C25" s="77" t="s">
        <v>43</v>
      </c>
      <c r="D25" s="83" t="s">
        <v>164</v>
      </c>
      <c r="E25" s="83" t="s">
        <v>147</v>
      </c>
      <c r="F25" s="90">
        <v>27039</v>
      </c>
      <c r="H25" s="43">
        <v>2</v>
      </c>
      <c r="I25" s="77" t="s">
        <v>65</v>
      </c>
      <c r="J25" s="83" t="s">
        <v>222</v>
      </c>
      <c r="K25" s="83" t="s">
        <v>167</v>
      </c>
      <c r="L25" s="90">
        <v>12022</v>
      </c>
      <c r="N25" s="43">
        <v>2</v>
      </c>
      <c r="O25" s="77" t="s">
        <v>43</v>
      </c>
      <c r="P25" s="93" t="s">
        <v>238</v>
      </c>
      <c r="Q25" s="93" t="s">
        <v>239</v>
      </c>
      <c r="R25" s="94">
        <v>11037</v>
      </c>
    </row>
    <row r="26" spans="2:18">
      <c r="B26" s="43">
        <v>3</v>
      </c>
      <c r="C26" s="77" t="s">
        <v>43</v>
      </c>
      <c r="D26" s="83" t="s">
        <v>243</v>
      </c>
      <c r="E26" s="83" t="s">
        <v>84</v>
      </c>
      <c r="F26" s="90">
        <v>99600</v>
      </c>
      <c r="H26" s="43">
        <v>3</v>
      </c>
      <c r="I26" s="24" t="s">
        <v>43</v>
      </c>
      <c r="J26" s="125" t="s">
        <v>261</v>
      </c>
      <c r="K26" s="125" t="s">
        <v>101</v>
      </c>
      <c r="L26" s="38">
        <v>22007</v>
      </c>
      <c r="N26" s="43">
        <v>3</v>
      </c>
      <c r="O26" s="124" t="s">
        <v>43</v>
      </c>
      <c r="P26" s="93" t="s">
        <v>162</v>
      </c>
      <c r="Q26" s="93" t="s">
        <v>163</v>
      </c>
      <c r="R26" s="94">
        <v>11038</v>
      </c>
    </row>
    <row r="27" spans="2:18">
      <c r="B27" s="43">
        <v>4</v>
      </c>
      <c r="C27" s="77" t="s">
        <v>43</v>
      </c>
      <c r="D27" s="83" t="s">
        <v>202</v>
      </c>
      <c r="E27" s="83" t="s">
        <v>94</v>
      </c>
      <c r="F27" s="90">
        <v>21768</v>
      </c>
      <c r="H27" s="43">
        <v>4</v>
      </c>
      <c r="I27" s="77" t="s">
        <v>43</v>
      </c>
      <c r="J27" s="83" t="s">
        <v>205</v>
      </c>
      <c r="K27" s="83" t="s">
        <v>87</v>
      </c>
      <c r="L27" s="90">
        <v>27069</v>
      </c>
      <c r="N27" s="43">
        <v>4</v>
      </c>
      <c r="O27" s="124" t="s">
        <v>43</v>
      </c>
      <c r="P27" s="93" t="s">
        <v>344</v>
      </c>
      <c r="Q27" s="93" t="s">
        <v>102</v>
      </c>
      <c r="R27" s="94">
        <v>14060</v>
      </c>
    </row>
    <row r="28" spans="2:18">
      <c r="B28" s="43">
        <v>5</v>
      </c>
      <c r="C28" s="77" t="s">
        <v>43</v>
      </c>
      <c r="D28" s="83" t="s">
        <v>90</v>
      </c>
      <c r="E28" s="83" t="s">
        <v>84</v>
      </c>
      <c r="F28" s="90">
        <v>28050</v>
      </c>
      <c r="H28" s="43">
        <v>5</v>
      </c>
      <c r="I28" s="77" t="s">
        <v>43</v>
      </c>
      <c r="J28" s="83" t="s">
        <v>233</v>
      </c>
      <c r="K28" s="83" t="s">
        <v>74</v>
      </c>
      <c r="L28" s="90">
        <v>96200</v>
      </c>
      <c r="N28" s="43">
        <v>5</v>
      </c>
      <c r="O28" s="124" t="s">
        <v>65</v>
      </c>
      <c r="P28" s="93" t="s">
        <v>111</v>
      </c>
      <c r="Q28" s="93" t="s">
        <v>112</v>
      </c>
      <c r="R28" s="94">
        <v>96043</v>
      </c>
    </row>
    <row r="29" spans="2:18">
      <c r="B29" s="43">
        <v>6</v>
      </c>
      <c r="C29" s="77" t="s">
        <v>43</v>
      </c>
      <c r="D29" s="83" t="s">
        <v>137</v>
      </c>
      <c r="E29" s="83" t="s">
        <v>73</v>
      </c>
      <c r="F29" s="90">
        <v>99594</v>
      </c>
      <c r="H29" s="43">
        <v>6</v>
      </c>
      <c r="I29" s="77" t="s">
        <v>65</v>
      </c>
      <c r="J29" s="83" t="s">
        <v>343</v>
      </c>
      <c r="K29" s="83" t="s">
        <v>226</v>
      </c>
      <c r="L29" s="90">
        <v>98373</v>
      </c>
      <c r="N29" s="43">
        <v>6</v>
      </c>
      <c r="O29" s="77" t="s">
        <v>43</v>
      </c>
      <c r="P29" s="83" t="s">
        <v>506</v>
      </c>
      <c r="Q29" s="83" t="s">
        <v>102</v>
      </c>
      <c r="R29" s="90">
        <v>97272</v>
      </c>
    </row>
    <row r="30" spans="2:18">
      <c r="B30" s="43">
        <v>7</v>
      </c>
      <c r="C30" s="77" t="s">
        <v>65</v>
      </c>
      <c r="D30" s="83" t="s">
        <v>190</v>
      </c>
      <c r="E30" s="83" t="s">
        <v>184</v>
      </c>
      <c r="F30" s="90">
        <v>29002</v>
      </c>
      <c r="H30" s="43">
        <v>7</v>
      </c>
      <c r="I30" s="77" t="s">
        <v>43</v>
      </c>
      <c r="J30" s="83" t="s">
        <v>205</v>
      </c>
      <c r="K30" s="83" t="s">
        <v>138</v>
      </c>
      <c r="L30" s="90">
        <v>26074</v>
      </c>
      <c r="N30" s="43">
        <v>7</v>
      </c>
      <c r="O30" s="77" t="s">
        <v>43</v>
      </c>
      <c r="P30" s="83" t="s">
        <v>518</v>
      </c>
      <c r="Q30" s="83" t="s">
        <v>87</v>
      </c>
      <c r="R30" s="90">
        <v>14006</v>
      </c>
    </row>
    <row r="31" spans="2:18" ht="13" thickBot="1">
      <c r="B31" s="43">
        <v>8</v>
      </c>
      <c r="C31" s="77" t="s">
        <v>43</v>
      </c>
      <c r="D31" s="83" t="s">
        <v>148</v>
      </c>
      <c r="E31" s="83" t="s">
        <v>107</v>
      </c>
      <c r="F31" s="90">
        <v>27041</v>
      </c>
      <c r="H31" s="43">
        <v>8</v>
      </c>
      <c r="I31" s="77" t="s">
        <v>43</v>
      </c>
      <c r="J31" s="83" t="s">
        <v>141</v>
      </c>
      <c r="K31" s="83" t="s">
        <v>82</v>
      </c>
      <c r="L31" s="90">
        <v>21851</v>
      </c>
      <c r="N31" s="40">
        <v>8</v>
      </c>
      <c r="O31" s="127" t="s">
        <v>43</v>
      </c>
      <c r="P31" s="133" t="s">
        <v>519</v>
      </c>
      <c r="Q31" s="134" t="s">
        <v>94</v>
      </c>
      <c r="R31" s="135">
        <v>28010</v>
      </c>
    </row>
    <row r="32" spans="2:18">
      <c r="B32" s="43">
        <v>9</v>
      </c>
      <c r="C32" s="77" t="s">
        <v>43</v>
      </c>
      <c r="D32" s="83" t="s">
        <v>158</v>
      </c>
      <c r="E32" s="83" t="s">
        <v>115</v>
      </c>
      <c r="F32" s="90">
        <v>23093</v>
      </c>
      <c r="H32" s="43">
        <v>9</v>
      </c>
      <c r="I32" s="77" t="s">
        <v>43</v>
      </c>
      <c r="J32" s="83" t="s">
        <v>233</v>
      </c>
      <c r="K32" s="83" t="s">
        <v>102</v>
      </c>
      <c r="L32" s="90">
        <v>97232</v>
      </c>
      <c r="N32" s="18"/>
      <c r="O32" s="86"/>
      <c r="P32" s="82"/>
      <c r="Q32" s="82"/>
      <c r="R32" s="92"/>
    </row>
    <row r="33" spans="2:18">
      <c r="B33" s="43">
        <v>10</v>
      </c>
      <c r="C33" s="77" t="s">
        <v>65</v>
      </c>
      <c r="D33" s="83" t="s">
        <v>203</v>
      </c>
      <c r="E33" s="83" t="s">
        <v>177</v>
      </c>
      <c r="F33" s="90">
        <v>23072</v>
      </c>
      <c r="H33" s="43">
        <v>10</v>
      </c>
      <c r="I33" s="77" t="s">
        <v>65</v>
      </c>
      <c r="J33" s="83" t="s">
        <v>234</v>
      </c>
      <c r="K33" s="83" t="s">
        <v>206</v>
      </c>
      <c r="L33" s="90">
        <v>96213</v>
      </c>
      <c r="N33" s="18"/>
      <c r="O33" s="86"/>
      <c r="P33" s="82"/>
      <c r="Q33" s="82"/>
      <c r="R33" s="92"/>
    </row>
    <row r="34" spans="2:18">
      <c r="B34" s="43">
        <v>11</v>
      </c>
      <c r="C34" s="77" t="s">
        <v>43</v>
      </c>
      <c r="D34" s="83" t="s">
        <v>171</v>
      </c>
      <c r="E34" s="83" t="s">
        <v>172</v>
      </c>
      <c r="F34" s="90">
        <v>22979</v>
      </c>
      <c r="H34" s="43">
        <v>11</v>
      </c>
      <c r="I34" s="77" t="s">
        <v>43</v>
      </c>
      <c r="J34" s="83" t="s">
        <v>139</v>
      </c>
      <c r="K34" s="83" t="s">
        <v>140</v>
      </c>
      <c r="L34" s="90">
        <v>11027</v>
      </c>
      <c r="N34" s="18"/>
      <c r="O34" s="86"/>
      <c r="P34" s="82"/>
      <c r="Q34" s="82"/>
      <c r="R34" s="92"/>
    </row>
    <row r="35" spans="2:18">
      <c r="B35" s="43">
        <v>12</v>
      </c>
      <c r="C35" s="77" t="s">
        <v>43</v>
      </c>
      <c r="D35" s="83" t="s">
        <v>178</v>
      </c>
      <c r="E35" s="83" t="s">
        <v>147</v>
      </c>
      <c r="F35" s="90">
        <v>24236</v>
      </c>
      <c r="H35" s="43">
        <v>12</v>
      </c>
      <c r="I35" s="77" t="s">
        <v>43</v>
      </c>
      <c r="J35" s="132" t="s">
        <v>173</v>
      </c>
      <c r="K35" s="132" t="s">
        <v>102</v>
      </c>
      <c r="L35" s="90">
        <v>24155</v>
      </c>
      <c r="N35" s="18"/>
      <c r="O35" s="86"/>
      <c r="P35" s="82"/>
      <c r="Q35" s="82"/>
      <c r="R35" s="92"/>
    </row>
    <row r="36" spans="2:18">
      <c r="B36" s="43">
        <v>13</v>
      </c>
      <c r="C36" s="77" t="s">
        <v>43</v>
      </c>
      <c r="D36" s="83" t="s">
        <v>114</v>
      </c>
      <c r="E36" s="83" t="s">
        <v>115</v>
      </c>
      <c r="F36" s="90">
        <v>22960</v>
      </c>
      <c r="H36" s="43">
        <v>13</v>
      </c>
      <c r="I36" s="77" t="s">
        <v>43</v>
      </c>
      <c r="J36" s="83" t="s">
        <v>103</v>
      </c>
      <c r="K36" s="83" t="s">
        <v>94</v>
      </c>
      <c r="L36" s="90">
        <v>25092</v>
      </c>
      <c r="N36" s="18"/>
      <c r="O36" s="86"/>
      <c r="P36" s="82"/>
      <c r="Q36" s="82"/>
      <c r="R36" s="92"/>
    </row>
    <row r="37" spans="2:18">
      <c r="B37" s="43">
        <v>14</v>
      </c>
      <c r="C37" s="77" t="s">
        <v>43</v>
      </c>
      <c r="D37" s="83" t="s">
        <v>146</v>
      </c>
      <c r="E37" s="83" t="s">
        <v>147</v>
      </c>
      <c r="F37" s="90">
        <v>28051</v>
      </c>
      <c r="H37" s="43">
        <v>14</v>
      </c>
      <c r="I37" s="77" t="s">
        <v>43</v>
      </c>
      <c r="J37" s="83" t="s">
        <v>179</v>
      </c>
      <c r="K37" s="83" t="s">
        <v>128</v>
      </c>
      <c r="L37" s="90">
        <v>27083</v>
      </c>
      <c r="N37" s="18"/>
      <c r="O37" s="86"/>
      <c r="P37" s="82"/>
      <c r="Q37" s="82"/>
      <c r="R37" s="92"/>
    </row>
    <row r="38" spans="2:18">
      <c r="B38" s="43">
        <v>15</v>
      </c>
      <c r="C38" s="77" t="s">
        <v>43</v>
      </c>
      <c r="D38" s="83" t="s">
        <v>153</v>
      </c>
      <c r="E38" s="83" t="s">
        <v>101</v>
      </c>
      <c r="F38" s="90">
        <v>99591</v>
      </c>
      <c r="H38" s="43">
        <v>15</v>
      </c>
      <c r="I38" s="77" t="s">
        <v>43</v>
      </c>
      <c r="J38" s="83" t="s">
        <v>235</v>
      </c>
      <c r="K38" s="83" t="s">
        <v>101</v>
      </c>
      <c r="L38" s="90">
        <v>25091</v>
      </c>
      <c r="N38" s="18"/>
      <c r="O38" s="86"/>
      <c r="P38" s="82"/>
      <c r="Q38" s="82"/>
      <c r="R38" s="92"/>
    </row>
    <row r="39" spans="2:18">
      <c r="B39" s="43">
        <v>16</v>
      </c>
      <c r="C39" s="77" t="s">
        <v>43</v>
      </c>
      <c r="D39" s="83" t="s">
        <v>218</v>
      </c>
      <c r="E39" s="83" t="s">
        <v>102</v>
      </c>
      <c r="F39" s="90">
        <v>27086</v>
      </c>
      <c r="H39" s="43">
        <v>16</v>
      </c>
      <c r="I39" s="77" t="s">
        <v>43</v>
      </c>
      <c r="J39" s="83" t="s">
        <v>120</v>
      </c>
      <c r="K39" s="83" t="s">
        <v>104</v>
      </c>
      <c r="L39" s="90">
        <v>96100</v>
      </c>
      <c r="N39" s="18"/>
      <c r="O39" s="86"/>
      <c r="P39" s="82"/>
      <c r="Q39" s="82"/>
      <c r="R39" s="92"/>
    </row>
    <row r="40" spans="2:18">
      <c r="B40" s="43">
        <v>17</v>
      </c>
      <c r="C40" s="77" t="s">
        <v>65</v>
      </c>
      <c r="D40" s="83" t="s">
        <v>224</v>
      </c>
      <c r="E40" s="83" t="s">
        <v>81</v>
      </c>
      <c r="F40" s="90">
        <v>27052</v>
      </c>
      <c r="H40" s="43">
        <v>17</v>
      </c>
      <c r="I40" s="77" t="s">
        <v>65</v>
      </c>
      <c r="J40" s="83" t="s">
        <v>124</v>
      </c>
      <c r="K40" s="83" t="s">
        <v>116</v>
      </c>
      <c r="L40" s="90">
        <v>96099</v>
      </c>
      <c r="N40" s="18"/>
      <c r="O40" s="86"/>
      <c r="P40" s="82"/>
      <c r="Q40" s="82"/>
      <c r="R40" s="92"/>
    </row>
    <row r="41" spans="2:18" ht="13" thickBot="1">
      <c r="B41" s="43">
        <v>18</v>
      </c>
      <c r="C41" s="77" t="s">
        <v>43</v>
      </c>
      <c r="D41" s="83" t="s">
        <v>227</v>
      </c>
      <c r="E41" s="83" t="s">
        <v>89</v>
      </c>
      <c r="F41" s="90">
        <v>23068</v>
      </c>
      <c r="H41" s="40">
        <v>18</v>
      </c>
      <c r="I41" s="127" t="s">
        <v>43</v>
      </c>
      <c r="J41" s="133" t="s">
        <v>279</v>
      </c>
      <c r="K41" s="134" t="s">
        <v>107</v>
      </c>
      <c r="L41" s="135">
        <v>25033</v>
      </c>
      <c r="N41" s="18"/>
      <c r="O41" s="86"/>
      <c r="P41" s="82"/>
      <c r="Q41" s="82"/>
      <c r="R41" s="92"/>
    </row>
    <row r="42" spans="2:18">
      <c r="B42" s="43">
        <v>19</v>
      </c>
      <c r="C42" s="77" t="s">
        <v>43</v>
      </c>
      <c r="D42" s="83" t="s">
        <v>142</v>
      </c>
      <c r="E42" s="83" t="s">
        <v>100</v>
      </c>
      <c r="F42" s="90">
        <v>29045</v>
      </c>
      <c r="H42" s="18"/>
      <c r="N42" s="18"/>
      <c r="O42" s="86"/>
      <c r="P42" s="82"/>
      <c r="Q42" s="82"/>
      <c r="R42" s="92"/>
    </row>
    <row r="43" spans="2:18">
      <c r="B43" s="43">
        <v>20</v>
      </c>
      <c r="C43" s="77" t="s">
        <v>65</v>
      </c>
      <c r="D43" s="83" t="s">
        <v>228</v>
      </c>
      <c r="E43" s="83" t="s">
        <v>229</v>
      </c>
      <c r="F43" s="90">
        <v>23071</v>
      </c>
      <c r="H43" s="18"/>
      <c r="I43" s="86"/>
      <c r="J43" s="82"/>
      <c r="K43" s="82"/>
      <c r="L43" s="92"/>
      <c r="N43" s="18"/>
      <c r="O43" s="86"/>
      <c r="P43" s="82"/>
      <c r="Q43" s="82"/>
      <c r="R43" s="92"/>
    </row>
    <row r="44" spans="2:18">
      <c r="B44" s="43">
        <v>21</v>
      </c>
      <c r="C44" s="77" t="s">
        <v>65</v>
      </c>
      <c r="D44" s="83" t="s">
        <v>144</v>
      </c>
      <c r="E44" s="83" t="s">
        <v>116</v>
      </c>
      <c r="F44" s="90">
        <v>28038</v>
      </c>
      <c r="H44" s="18"/>
      <c r="I44" s="86"/>
      <c r="J44" s="82"/>
      <c r="K44" s="82"/>
      <c r="L44" s="82"/>
      <c r="N44" s="18"/>
      <c r="O44" s="86"/>
      <c r="P44" s="82"/>
      <c r="Q44" s="82"/>
      <c r="R44" s="92"/>
    </row>
    <row r="45" spans="2:18">
      <c r="B45" s="43">
        <v>22</v>
      </c>
      <c r="C45" s="77" t="s">
        <v>65</v>
      </c>
      <c r="D45" s="83" t="s">
        <v>225</v>
      </c>
      <c r="E45" s="83" t="s">
        <v>226</v>
      </c>
      <c r="F45" s="90">
        <v>24320</v>
      </c>
      <c r="H45" s="18"/>
      <c r="I45" s="86"/>
      <c r="J45" s="82"/>
      <c r="K45" s="82"/>
      <c r="L45" s="82"/>
      <c r="N45" s="18"/>
    </row>
    <row r="46" spans="2:18">
      <c r="B46" s="43">
        <v>23</v>
      </c>
      <c r="C46" s="77" t="s">
        <v>43</v>
      </c>
      <c r="D46" s="83" t="s">
        <v>218</v>
      </c>
      <c r="E46" s="83" t="s">
        <v>104</v>
      </c>
      <c r="F46" s="90">
        <v>20724</v>
      </c>
      <c r="H46" s="18"/>
      <c r="I46" s="86"/>
      <c r="J46" s="82"/>
      <c r="K46" s="82"/>
      <c r="L46" s="82"/>
      <c r="N46" s="18"/>
    </row>
    <row r="47" spans="2:18">
      <c r="B47" s="43">
        <v>24</v>
      </c>
      <c r="C47" s="77" t="s">
        <v>65</v>
      </c>
      <c r="D47" s="83" t="s">
        <v>125</v>
      </c>
      <c r="E47" s="83" t="s">
        <v>127</v>
      </c>
      <c r="F47" s="90">
        <v>28037</v>
      </c>
      <c r="H47" s="18"/>
      <c r="I47" s="86"/>
      <c r="J47" s="82"/>
      <c r="K47" s="82"/>
      <c r="L47" s="82"/>
      <c r="N47" s="18"/>
      <c r="O47" s="86"/>
      <c r="P47" s="82"/>
      <c r="Q47" s="82"/>
      <c r="R47" s="82"/>
    </row>
    <row r="48" spans="2:18">
      <c r="B48" s="43">
        <v>25</v>
      </c>
      <c r="C48" s="77" t="s">
        <v>43</v>
      </c>
      <c r="D48" s="83" t="s">
        <v>236</v>
      </c>
      <c r="E48" s="83" t="s">
        <v>147</v>
      </c>
      <c r="F48" s="90">
        <v>28036</v>
      </c>
      <c r="H48" s="18"/>
      <c r="I48" s="86"/>
      <c r="J48" s="82"/>
      <c r="K48" s="82"/>
      <c r="L48" s="82"/>
      <c r="N48" s="18"/>
      <c r="O48" s="86"/>
      <c r="P48" s="82"/>
      <c r="Q48" s="82"/>
      <c r="R48" s="82"/>
    </row>
    <row r="49" spans="2:18">
      <c r="B49" s="43">
        <v>26</v>
      </c>
      <c r="C49" s="77" t="s">
        <v>43</v>
      </c>
      <c r="D49" s="83" t="s">
        <v>220</v>
      </c>
      <c r="E49" s="83" t="s">
        <v>89</v>
      </c>
      <c r="F49" s="90">
        <v>10067</v>
      </c>
      <c r="H49" s="18"/>
      <c r="I49" s="86"/>
      <c r="J49" s="82"/>
      <c r="K49" s="82"/>
      <c r="L49" s="82"/>
      <c r="N49" s="18"/>
      <c r="O49" s="86"/>
      <c r="P49" s="82"/>
      <c r="Q49" s="82"/>
      <c r="R49" s="82"/>
    </row>
    <row r="50" spans="2:18">
      <c r="B50" s="43">
        <v>27</v>
      </c>
      <c r="C50" s="77" t="s">
        <v>43</v>
      </c>
      <c r="D50" s="83" t="s">
        <v>154</v>
      </c>
      <c r="E50" s="83" t="s">
        <v>84</v>
      </c>
      <c r="F50" s="90">
        <v>24319</v>
      </c>
      <c r="H50" s="18"/>
      <c r="I50" s="86"/>
      <c r="J50" s="82"/>
      <c r="K50" s="82"/>
      <c r="L50" s="82"/>
      <c r="N50" s="18"/>
      <c r="O50" s="86"/>
      <c r="P50" s="82"/>
      <c r="Q50" s="82"/>
      <c r="R50" s="82"/>
    </row>
    <row r="51" spans="2:18">
      <c r="B51" s="43">
        <v>28</v>
      </c>
      <c r="C51" s="77" t="s">
        <v>43</v>
      </c>
      <c r="D51" s="83" t="s">
        <v>193</v>
      </c>
      <c r="E51" s="83" t="s">
        <v>108</v>
      </c>
      <c r="F51" s="90">
        <v>25073</v>
      </c>
      <c r="H51" s="18"/>
      <c r="I51" s="86"/>
      <c r="J51" s="82"/>
      <c r="K51" s="82"/>
      <c r="L51" s="82"/>
      <c r="N51" s="18"/>
      <c r="O51" s="86"/>
      <c r="P51" s="82"/>
      <c r="Q51" s="82"/>
      <c r="R51" s="82"/>
    </row>
    <row r="52" spans="2:18">
      <c r="B52" s="43">
        <v>29</v>
      </c>
      <c r="C52" s="128" t="s">
        <v>43</v>
      </c>
      <c r="D52" s="129" t="s">
        <v>180</v>
      </c>
      <c r="E52" s="129" t="s">
        <v>94</v>
      </c>
      <c r="F52" s="130">
        <v>22980</v>
      </c>
      <c r="H52" s="18"/>
      <c r="I52" s="86"/>
      <c r="J52" s="82"/>
      <c r="K52" s="82"/>
      <c r="L52" s="82"/>
      <c r="N52" s="18"/>
      <c r="O52" s="86"/>
      <c r="P52" s="82"/>
      <c r="Q52" s="82"/>
      <c r="R52" s="82"/>
    </row>
    <row r="53" spans="2:18">
      <c r="B53" s="43">
        <v>30</v>
      </c>
      <c r="C53" s="77" t="s">
        <v>65</v>
      </c>
      <c r="D53" s="132" t="s">
        <v>277</v>
      </c>
      <c r="E53" s="132" t="s">
        <v>121</v>
      </c>
      <c r="F53" s="90">
        <v>14026</v>
      </c>
      <c r="H53" s="18"/>
      <c r="I53" s="86"/>
      <c r="J53" s="82"/>
      <c r="K53" s="82"/>
      <c r="L53" s="82"/>
      <c r="N53" s="18"/>
      <c r="O53" s="86"/>
      <c r="P53" s="82"/>
      <c r="Q53" s="82"/>
      <c r="R53" s="82"/>
    </row>
    <row r="54" spans="2:18">
      <c r="B54" s="43">
        <v>31</v>
      </c>
      <c r="C54" s="77" t="s">
        <v>43</v>
      </c>
      <c r="D54" s="132" t="s">
        <v>278</v>
      </c>
      <c r="E54" s="132" t="s">
        <v>115</v>
      </c>
      <c r="F54" s="90">
        <v>14027</v>
      </c>
      <c r="H54" s="18"/>
      <c r="I54" s="86"/>
      <c r="J54" s="82"/>
      <c r="K54" s="82"/>
      <c r="L54" s="82"/>
      <c r="N54" s="18"/>
      <c r="O54" s="86"/>
      <c r="P54" s="82"/>
      <c r="Q54" s="82"/>
      <c r="R54" s="82"/>
    </row>
    <row r="55" spans="2:18">
      <c r="B55" s="43">
        <v>32</v>
      </c>
      <c r="C55" s="24" t="s">
        <v>43</v>
      </c>
      <c r="D55" s="140" t="s">
        <v>338</v>
      </c>
      <c r="E55" s="140" t="s">
        <v>339</v>
      </c>
      <c r="F55" s="38">
        <v>22957</v>
      </c>
      <c r="H55" s="18"/>
      <c r="I55" s="86"/>
      <c r="J55" s="82"/>
      <c r="K55" s="82"/>
      <c r="L55" s="82"/>
      <c r="N55" s="18"/>
      <c r="O55" s="86"/>
      <c r="P55" s="82"/>
      <c r="Q55" s="82"/>
      <c r="R55" s="82"/>
    </row>
    <row r="56" spans="2:18">
      <c r="B56" s="43">
        <v>33</v>
      </c>
      <c r="C56" s="24" t="s">
        <v>43</v>
      </c>
      <c r="D56" s="140" t="s">
        <v>340</v>
      </c>
      <c r="E56" s="140" t="s">
        <v>79</v>
      </c>
      <c r="F56" s="38">
        <v>23069</v>
      </c>
      <c r="H56" s="18"/>
      <c r="I56" s="86"/>
      <c r="J56" s="82"/>
      <c r="K56" s="82"/>
      <c r="L56" s="82"/>
      <c r="N56" s="18"/>
      <c r="O56" s="86"/>
      <c r="P56" s="82"/>
      <c r="Q56" s="82"/>
      <c r="R56" s="82"/>
    </row>
    <row r="57" spans="2:18" ht="13" thickBot="1">
      <c r="B57" s="40">
        <v>34</v>
      </c>
      <c r="C57" s="126" t="s">
        <v>43</v>
      </c>
      <c r="D57" s="141" t="s">
        <v>341</v>
      </c>
      <c r="E57" s="141" t="s">
        <v>89</v>
      </c>
      <c r="F57" s="56">
        <v>22959</v>
      </c>
      <c r="H57" s="18"/>
      <c r="I57" s="86"/>
      <c r="J57" s="82"/>
      <c r="K57" s="82"/>
      <c r="L57" s="82"/>
      <c r="N57" s="18"/>
      <c r="O57" s="86"/>
      <c r="P57" s="82"/>
      <c r="Q57" s="82"/>
      <c r="R57" s="82"/>
    </row>
    <row r="58" spans="2:18" ht="13" thickBot="1">
      <c r="B58" s="18"/>
      <c r="C58" s="86"/>
      <c r="D58" s="82"/>
      <c r="E58" s="82"/>
      <c r="F58" s="92"/>
      <c r="H58" s="18"/>
      <c r="I58" s="86"/>
      <c r="J58" s="82"/>
      <c r="K58" s="82"/>
      <c r="L58" s="82"/>
      <c r="N58" s="18"/>
      <c r="O58" s="86"/>
      <c r="P58" s="82"/>
      <c r="Q58" s="82"/>
      <c r="R58" s="82"/>
    </row>
    <row r="59" spans="2:18" ht="25">
      <c r="B59" s="324" t="s">
        <v>334</v>
      </c>
      <c r="C59" s="325"/>
      <c r="D59" s="325"/>
      <c r="E59" s="326"/>
      <c r="F59" s="327"/>
      <c r="H59" s="324" t="s">
        <v>334</v>
      </c>
      <c r="I59" s="325"/>
      <c r="J59" s="325"/>
      <c r="K59" s="326"/>
      <c r="L59" s="327"/>
      <c r="N59" s="18"/>
      <c r="O59" s="86"/>
      <c r="P59" s="82"/>
      <c r="Q59" s="82"/>
      <c r="R59" s="82"/>
    </row>
    <row r="60" spans="2:18" ht="13" thickBot="1">
      <c r="B60" s="43"/>
      <c r="C60" s="73"/>
      <c r="D60" s="25"/>
      <c r="E60" s="80"/>
      <c r="F60" s="75"/>
      <c r="H60" s="43"/>
      <c r="I60" s="73"/>
      <c r="J60" s="25"/>
      <c r="K60" s="80"/>
      <c r="L60" s="75"/>
      <c r="N60" s="18"/>
      <c r="O60" s="86"/>
      <c r="P60" s="82"/>
      <c r="Q60" s="82"/>
      <c r="R60" s="82"/>
    </row>
    <row r="61" spans="2:18" ht="25.5" thickBot="1">
      <c r="B61" s="70" t="s">
        <v>12</v>
      </c>
      <c r="C61" s="328" t="s">
        <v>13</v>
      </c>
      <c r="D61" s="329"/>
      <c r="E61" s="329"/>
      <c r="F61" s="330"/>
      <c r="H61" s="70" t="s">
        <v>12</v>
      </c>
      <c r="I61" s="328" t="s">
        <v>13</v>
      </c>
      <c r="J61" s="329"/>
      <c r="K61" s="329"/>
      <c r="L61" s="330"/>
      <c r="N61"/>
      <c r="P61"/>
    </row>
    <row r="62" spans="2:18" ht="13" thickBot="1">
      <c r="B62" s="43"/>
      <c r="C62" s="74"/>
      <c r="D62" s="26"/>
      <c r="E62" s="81"/>
      <c r="F62" s="76"/>
      <c r="H62" s="43"/>
      <c r="I62" s="74"/>
      <c r="J62" s="26"/>
      <c r="K62" s="81"/>
      <c r="L62" s="76"/>
      <c r="N62"/>
      <c r="P62"/>
    </row>
    <row r="63" spans="2:18" ht="25.5" thickBot="1">
      <c r="B63" s="70" t="s">
        <v>14</v>
      </c>
      <c r="C63" s="316" t="s">
        <v>250</v>
      </c>
      <c r="D63" s="317"/>
      <c r="E63" s="317"/>
      <c r="F63" s="318"/>
      <c r="H63" s="70" t="s">
        <v>14</v>
      </c>
      <c r="I63" s="334" t="s">
        <v>274</v>
      </c>
      <c r="J63" s="335"/>
      <c r="K63" s="335"/>
      <c r="L63" s="336"/>
      <c r="N63"/>
      <c r="P63"/>
    </row>
    <row r="64" spans="2:18" ht="25" customHeight="1">
      <c r="B64" s="78" t="s">
        <v>67</v>
      </c>
      <c r="C64" s="319" t="s">
        <v>325</v>
      </c>
      <c r="D64" s="320"/>
      <c r="E64" s="320"/>
      <c r="F64" s="321"/>
      <c r="H64" s="78" t="s">
        <v>67</v>
      </c>
      <c r="I64" s="319" t="s">
        <v>275</v>
      </c>
      <c r="J64" s="320"/>
      <c r="K64" s="320"/>
      <c r="L64" s="321"/>
      <c r="N64"/>
      <c r="P64"/>
    </row>
    <row r="65" spans="2:16" ht="13">
      <c r="B65" s="71" t="s">
        <v>16</v>
      </c>
      <c r="C65" s="27" t="s">
        <v>17</v>
      </c>
      <c r="D65" s="322" t="s">
        <v>18</v>
      </c>
      <c r="E65" s="323"/>
      <c r="F65" s="72" t="s">
        <v>19</v>
      </c>
      <c r="H65" s="71" t="s">
        <v>16</v>
      </c>
      <c r="I65" s="27" t="s">
        <v>17</v>
      </c>
      <c r="J65" s="322" t="s">
        <v>18</v>
      </c>
      <c r="K65" s="323"/>
      <c r="L65" s="72" t="s">
        <v>19</v>
      </c>
      <c r="N65"/>
      <c r="P65"/>
    </row>
    <row r="66" spans="2:16" ht="12.75" customHeight="1">
      <c r="B66" s="43" t="s">
        <v>20</v>
      </c>
      <c r="C66" s="77" t="s">
        <v>43</v>
      </c>
      <c r="D66" s="93" t="s">
        <v>185</v>
      </c>
      <c r="E66" s="93" t="s">
        <v>101</v>
      </c>
      <c r="F66" s="94">
        <v>29049</v>
      </c>
      <c r="H66" s="43" t="s">
        <v>20</v>
      </c>
      <c r="I66" s="77" t="s">
        <v>43</v>
      </c>
      <c r="J66" s="93" t="s">
        <v>308</v>
      </c>
      <c r="K66" s="93" t="s">
        <v>85</v>
      </c>
      <c r="L66" s="94">
        <v>25061</v>
      </c>
      <c r="N66"/>
      <c r="P66"/>
    </row>
    <row r="67" spans="2:16">
      <c r="B67" s="43">
        <v>2</v>
      </c>
      <c r="C67" s="77" t="s">
        <v>43</v>
      </c>
      <c r="D67" s="93" t="s">
        <v>199</v>
      </c>
      <c r="E67" s="93" t="s">
        <v>84</v>
      </c>
      <c r="F67" s="94">
        <v>98418</v>
      </c>
      <c r="H67" s="43">
        <v>2</v>
      </c>
      <c r="I67" s="77" t="s">
        <v>43</v>
      </c>
      <c r="J67" s="93" t="s">
        <v>309</v>
      </c>
      <c r="K67" s="93" t="s">
        <v>276</v>
      </c>
      <c r="L67" s="94">
        <v>25055</v>
      </c>
      <c r="N67"/>
      <c r="P67"/>
    </row>
    <row r="68" spans="2:16">
      <c r="B68" s="43">
        <v>3</v>
      </c>
      <c r="C68" s="77" t="s">
        <v>43</v>
      </c>
      <c r="D68" s="131" t="s">
        <v>285</v>
      </c>
      <c r="E68" s="131" t="s">
        <v>286</v>
      </c>
      <c r="F68" s="94">
        <v>96217</v>
      </c>
      <c r="H68" s="43">
        <v>3</v>
      </c>
      <c r="I68" s="77" t="s">
        <v>65</v>
      </c>
      <c r="J68" s="93" t="s">
        <v>224</v>
      </c>
      <c r="K68" s="93" t="s">
        <v>177</v>
      </c>
      <c r="L68" s="94">
        <v>28055</v>
      </c>
      <c r="N68"/>
      <c r="P68"/>
    </row>
    <row r="69" spans="2:16">
      <c r="B69" s="43">
        <v>4</v>
      </c>
      <c r="C69" s="24" t="s">
        <v>43</v>
      </c>
      <c r="D69" s="142" t="s">
        <v>345</v>
      </c>
      <c r="E69" s="142" t="s">
        <v>94</v>
      </c>
      <c r="F69" s="38">
        <v>12070</v>
      </c>
      <c r="H69" s="43">
        <v>4</v>
      </c>
      <c r="I69" s="77" t="s">
        <v>43</v>
      </c>
      <c r="J69" s="93" t="s">
        <v>290</v>
      </c>
      <c r="K69" s="93" t="s">
        <v>89</v>
      </c>
      <c r="L69" s="94">
        <v>28006</v>
      </c>
      <c r="N69"/>
      <c r="P69"/>
    </row>
    <row r="70" spans="2:16">
      <c r="B70" s="43">
        <v>5</v>
      </c>
      <c r="C70" s="77" t="s">
        <v>43</v>
      </c>
      <c r="D70" s="93" t="s">
        <v>170</v>
      </c>
      <c r="E70" s="93" t="s">
        <v>104</v>
      </c>
      <c r="F70" s="94">
        <v>29058</v>
      </c>
      <c r="H70" s="43">
        <v>5</v>
      </c>
      <c r="I70" s="77" t="s">
        <v>43</v>
      </c>
      <c r="J70" s="93" t="s">
        <v>310</v>
      </c>
      <c r="K70" s="93" t="s">
        <v>89</v>
      </c>
      <c r="L70" s="94">
        <v>25054</v>
      </c>
      <c r="N70"/>
      <c r="P70"/>
    </row>
    <row r="71" spans="2:16">
      <c r="B71" s="43">
        <v>6</v>
      </c>
      <c r="C71" s="77" t="s">
        <v>65</v>
      </c>
      <c r="D71" s="131" t="s">
        <v>285</v>
      </c>
      <c r="E71" s="131" t="s">
        <v>112</v>
      </c>
      <c r="F71" s="94">
        <v>11050</v>
      </c>
      <c r="H71" s="43">
        <v>6</v>
      </c>
      <c r="I71" s="77" t="s">
        <v>65</v>
      </c>
      <c r="J71" s="93" t="s">
        <v>311</v>
      </c>
      <c r="K71" s="93" t="s">
        <v>312</v>
      </c>
      <c r="L71" s="94">
        <v>27030</v>
      </c>
      <c r="N71"/>
      <c r="P71"/>
    </row>
    <row r="72" spans="2:16">
      <c r="B72" s="43">
        <v>7</v>
      </c>
      <c r="C72" s="77" t="s">
        <v>43</v>
      </c>
      <c r="D72" s="93" t="s">
        <v>129</v>
      </c>
      <c r="E72" s="93" t="s">
        <v>346</v>
      </c>
      <c r="F72" s="94">
        <v>29050</v>
      </c>
      <c r="H72" s="43">
        <v>7</v>
      </c>
      <c r="I72" s="77" t="s">
        <v>43</v>
      </c>
      <c r="J72" s="93" t="s">
        <v>313</v>
      </c>
      <c r="K72" s="93" t="s">
        <v>94</v>
      </c>
      <c r="L72" s="94">
        <v>28004</v>
      </c>
      <c r="N72"/>
      <c r="P72"/>
    </row>
    <row r="73" spans="2:16">
      <c r="B73" s="43">
        <v>8</v>
      </c>
      <c r="C73" s="77" t="s">
        <v>65</v>
      </c>
      <c r="D73" s="93" t="s">
        <v>194</v>
      </c>
      <c r="E73" s="93" t="s">
        <v>195</v>
      </c>
      <c r="F73" s="94">
        <v>12059</v>
      </c>
      <c r="H73" s="43">
        <v>8</v>
      </c>
      <c r="I73" s="77" t="s">
        <v>43</v>
      </c>
      <c r="J73" s="93" t="s">
        <v>314</v>
      </c>
      <c r="K73" s="93" t="s">
        <v>135</v>
      </c>
      <c r="L73" s="94">
        <v>12053</v>
      </c>
      <c r="N73"/>
      <c r="P73"/>
    </row>
    <row r="74" spans="2:16">
      <c r="B74" s="43">
        <v>9</v>
      </c>
      <c r="C74" s="77" t="s">
        <v>43</v>
      </c>
      <c r="D74" s="93" t="s">
        <v>194</v>
      </c>
      <c r="E74" s="93" t="s">
        <v>101</v>
      </c>
      <c r="F74" s="94">
        <v>29052</v>
      </c>
      <c r="H74" s="43">
        <v>9</v>
      </c>
      <c r="I74" s="77" t="s">
        <v>43</v>
      </c>
      <c r="J74" s="93" t="s">
        <v>309</v>
      </c>
      <c r="K74" s="93" t="s">
        <v>79</v>
      </c>
      <c r="L74" s="94">
        <v>26020</v>
      </c>
      <c r="N74"/>
      <c r="P74"/>
    </row>
    <row r="75" spans="2:16">
      <c r="B75" s="43">
        <v>10</v>
      </c>
      <c r="C75" s="77" t="s">
        <v>43</v>
      </c>
      <c r="D75" s="93" t="s">
        <v>129</v>
      </c>
      <c r="E75" s="93" t="s">
        <v>79</v>
      </c>
      <c r="F75" s="94">
        <v>29051</v>
      </c>
      <c r="H75" s="43">
        <v>10</v>
      </c>
      <c r="I75" s="77" t="s">
        <v>43</v>
      </c>
      <c r="J75" s="93" t="s">
        <v>315</v>
      </c>
      <c r="K75" s="93" t="s">
        <v>84</v>
      </c>
      <c r="L75" s="94">
        <v>29023</v>
      </c>
      <c r="N75"/>
      <c r="P75"/>
    </row>
    <row r="76" spans="2:16">
      <c r="B76" s="43">
        <v>11</v>
      </c>
      <c r="C76" s="77" t="s">
        <v>43</v>
      </c>
      <c r="D76" s="131" t="s">
        <v>287</v>
      </c>
      <c r="E76" s="131" t="s">
        <v>89</v>
      </c>
      <c r="F76" s="94">
        <v>13083</v>
      </c>
      <c r="H76" s="43">
        <v>11</v>
      </c>
      <c r="I76" s="77" t="s">
        <v>43</v>
      </c>
      <c r="J76" s="93" t="s">
        <v>310</v>
      </c>
      <c r="K76" s="93" t="s">
        <v>79</v>
      </c>
      <c r="L76" s="94">
        <v>26022</v>
      </c>
      <c r="N76"/>
      <c r="P76"/>
    </row>
    <row r="77" spans="2:16">
      <c r="B77" s="43">
        <v>12</v>
      </c>
      <c r="C77" s="24" t="s">
        <v>65</v>
      </c>
      <c r="D77" s="142" t="s">
        <v>347</v>
      </c>
      <c r="E77" s="142" t="s">
        <v>348</v>
      </c>
      <c r="F77" s="38">
        <v>12060</v>
      </c>
      <c r="H77" s="43">
        <v>12</v>
      </c>
      <c r="I77" s="77" t="s">
        <v>43</v>
      </c>
      <c r="J77" s="93" t="s">
        <v>316</v>
      </c>
      <c r="K77" s="93" t="s">
        <v>101</v>
      </c>
      <c r="L77" s="94">
        <v>10144</v>
      </c>
      <c r="N77"/>
      <c r="P77"/>
    </row>
    <row r="78" spans="2:16">
      <c r="B78" s="43">
        <v>13</v>
      </c>
      <c r="C78" s="77" t="s">
        <v>43</v>
      </c>
      <c r="D78" s="93" t="s">
        <v>149</v>
      </c>
      <c r="E78" s="93" t="s">
        <v>94</v>
      </c>
      <c r="F78" s="94">
        <v>29053</v>
      </c>
      <c r="H78" s="43">
        <v>13</v>
      </c>
      <c r="I78" s="77" t="s">
        <v>65</v>
      </c>
      <c r="J78" s="93" t="s">
        <v>317</v>
      </c>
      <c r="K78" s="93" t="s">
        <v>86</v>
      </c>
      <c r="L78" s="94">
        <v>11013</v>
      </c>
      <c r="N78"/>
      <c r="P78"/>
    </row>
    <row r="79" spans="2:16">
      <c r="B79" s="43">
        <v>14</v>
      </c>
      <c r="C79" s="77" t="s">
        <v>43</v>
      </c>
      <c r="D79" s="131" t="s">
        <v>288</v>
      </c>
      <c r="E79" s="131" t="s">
        <v>165</v>
      </c>
      <c r="F79" s="94">
        <v>13082</v>
      </c>
      <c r="H79" s="43">
        <v>14</v>
      </c>
      <c r="I79" s="77" t="s">
        <v>43</v>
      </c>
      <c r="J79" s="93" t="s">
        <v>318</v>
      </c>
      <c r="K79" s="93" t="s">
        <v>74</v>
      </c>
      <c r="L79" s="94">
        <v>13066</v>
      </c>
      <c r="N79"/>
      <c r="P79"/>
    </row>
    <row r="80" spans="2:16">
      <c r="B80" s="43">
        <v>15</v>
      </c>
      <c r="C80" s="24" t="s">
        <v>43</v>
      </c>
      <c r="D80" s="142" t="s">
        <v>349</v>
      </c>
      <c r="E80" s="142" t="s">
        <v>89</v>
      </c>
      <c r="F80" s="38">
        <v>12086</v>
      </c>
      <c r="H80" s="43">
        <v>15</v>
      </c>
      <c r="I80" s="77" t="s">
        <v>65</v>
      </c>
      <c r="J80" s="83" t="s">
        <v>319</v>
      </c>
      <c r="K80" s="83" t="s">
        <v>320</v>
      </c>
      <c r="L80" s="90">
        <v>29022</v>
      </c>
      <c r="N80"/>
      <c r="P80"/>
    </row>
    <row r="81" spans="2:16">
      <c r="B81" s="43">
        <v>16</v>
      </c>
      <c r="C81" s="124" t="s">
        <v>43</v>
      </c>
      <c r="D81" s="93" t="s">
        <v>350</v>
      </c>
      <c r="E81" s="93" t="s">
        <v>108</v>
      </c>
      <c r="F81" s="94">
        <v>11048</v>
      </c>
      <c r="H81" s="43">
        <v>16</v>
      </c>
      <c r="I81" s="77" t="s">
        <v>65</v>
      </c>
      <c r="J81" s="125" t="s">
        <v>321</v>
      </c>
      <c r="K81" s="125" t="s">
        <v>322</v>
      </c>
      <c r="L81" s="90">
        <v>11014</v>
      </c>
      <c r="N81"/>
      <c r="P81"/>
    </row>
    <row r="82" spans="2:16">
      <c r="B82" s="43">
        <v>17</v>
      </c>
      <c r="C82" s="77" t="s">
        <v>43</v>
      </c>
      <c r="D82" s="93" t="s">
        <v>211</v>
      </c>
      <c r="E82" s="93" t="s">
        <v>104</v>
      </c>
      <c r="F82" s="94">
        <v>29059</v>
      </c>
      <c r="H82" s="43">
        <v>17</v>
      </c>
      <c r="I82" s="77" t="s">
        <v>43</v>
      </c>
      <c r="J82" s="125" t="s">
        <v>323</v>
      </c>
      <c r="K82" s="125" t="s">
        <v>102</v>
      </c>
      <c r="L82" s="90">
        <v>26023</v>
      </c>
      <c r="N82"/>
      <c r="P82"/>
    </row>
    <row r="83" spans="2:16" ht="13" thickBot="1">
      <c r="B83" s="43">
        <v>18</v>
      </c>
      <c r="C83" s="77" t="s">
        <v>65</v>
      </c>
      <c r="D83" s="93" t="s">
        <v>219</v>
      </c>
      <c r="E83" s="93" t="s">
        <v>126</v>
      </c>
      <c r="F83" s="94">
        <v>98417</v>
      </c>
      <c r="H83" s="40">
        <v>18</v>
      </c>
      <c r="I83" s="85" t="s">
        <v>65</v>
      </c>
      <c r="J83" s="136" t="s">
        <v>324</v>
      </c>
      <c r="K83" s="136" t="s">
        <v>75</v>
      </c>
      <c r="L83" s="91">
        <v>25067</v>
      </c>
      <c r="N83"/>
      <c r="P83"/>
    </row>
    <row r="84" spans="2:16">
      <c r="B84" s="43">
        <v>19</v>
      </c>
      <c r="C84" s="124" t="s">
        <v>43</v>
      </c>
      <c r="D84" s="93" t="s">
        <v>351</v>
      </c>
      <c r="E84" s="93" t="s">
        <v>74</v>
      </c>
      <c r="F84" s="94">
        <v>29054</v>
      </c>
      <c r="H84" s="18"/>
      <c r="I84" s="86"/>
      <c r="J84" s="82"/>
      <c r="K84" s="82"/>
      <c r="L84" s="92"/>
      <c r="N84"/>
      <c r="P84"/>
    </row>
    <row r="85" spans="2:16">
      <c r="B85" s="43">
        <v>20</v>
      </c>
      <c r="C85" s="124" t="s">
        <v>43</v>
      </c>
      <c r="D85" s="93" t="s">
        <v>352</v>
      </c>
      <c r="E85" s="93" t="s">
        <v>117</v>
      </c>
      <c r="F85" s="94">
        <v>13084</v>
      </c>
      <c r="H85" s="18"/>
      <c r="I85" s="86"/>
      <c r="J85" s="82"/>
      <c r="K85" s="82"/>
      <c r="L85" s="92"/>
      <c r="N85"/>
      <c r="P85"/>
    </row>
    <row r="86" spans="2:16">
      <c r="B86" s="43">
        <v>21</v>
      </c>
      <c r="C86" s="24" t="s">
        <v>65</v>
      </c>
      <c r="D86" s="143" t="s">
        <v>353</v>
      </c>
      <c r="E86" s="143" t="s">
        <v>112</v>
      </c>
      <c r="F86" s="38">
        <v>14074</v>
      </c>
      <c r="H86" s="18"/>
      <c r="I86" s="86"/>
      <c r="J86" s="82"/>
      <c r="K86" s="82"/>
      <c r="L86" s="92"/>
      <c r="N86"/>
      <c r="P86"/>
    </row>
    <row r="87" spans="2:16">
      <c r="B87" s="43">
        <v>22</v>
      </c>
      <c r="C87" s="24" t="s">
        <v>43</v>
      </c>
      <c r="D87" s="143" t="s">
        <v>88</v>
      </c>
      <c r="E87" s="143" t="s">
        <v>82</v>
      </c>
      <c r="F87" s="38">
        <v>10156</v>
      </c>
      <c r="H87" s="18"/>
      <c r="I87" s="86"/>
      <c r="J87" s="82"/>
      <c r="K87" s="82"/>
      <c r="L87" s="92"/>
      <c r="N87"/>
      <c r="P87"/>
    </row>
    <row r="88" spans="2:16">
      <c r="B88" s="43">
        <v>23</v>
      </c>
      <c r="C88" s="24" t="s">
        <v>65</v>
      </c>
      <c r="D88" s="143" t="s">
        <v>353</v>
      </c>
      <c r="E88" s="131" t="s">
        <v>118</v>
      </c>
      <c r="F88" s="94">
        <v>14075</v>
      </c>
      <c r="H88" s="18"/>
      <c r="I88" s="86"/>
      <c r="J88" s="82"/>
      <c r="K88" s="82"/>
      <c r="L88" s="92"/>
      <c r="N88"/>
      <c r="P88"/>
    </row>
    <row r="89" spans="2:16">
      <c r="B89" s="43">
        <v>24</v>
      </c>
      <c r="C89" s="124" t="s">
        <v>65</v>
      </c>
      <c r="D89" s="93" t="s">
        <v>354</v>
      </c>
      <c r="E89" s="93" t="s">
        <v>118</v>
      </c>
      <c r="F89" s="94">
        <v>14100</v>
      </c>
      <c r="H89"/>
      <c r="I89"/>
      <c r="K89"/>
      <c r="N89"/>
      <c r="P89"/>
    </row>
    <row r="90" spans="2:16">
      <c r="B90" s="43">
        <v>25</v>
      </c>
      <c r="C90" s="124" t="s">
        <v>43</v>
      </c>
      <c r="D90" s="131" t="s">
        <v>355</v>
      </c>
      <c r="E90" s="131" t="s">
        <v>89</v>
      </c>
      <c r="F90" s="94">
        <v>14101</v>
      </c>
      <c r="H90"/>
      <c r="I90"/>
      <c r="K90"/>
      <c r="N90"/>
      <c r="P90"/>
    </row>
    <row r="91" spans="2:16">
      <c r="B91" s="43">
        <v>26</v>
      </c>
      <c r="C91" s="77" t="s">
        <v>65</v>
      </c>
      <c r="D91" s="93" t="s">
        <v>76</v>
      </c>
      <c r="E91" s="93" t="s">
        <v>77</v>
      </c>
      <c r="F91" s="94">
        <v>12050</v>
      </c>
      <c r="H91"/>
      <c r="I91"/>
      <c r="K91"/>
      <c r="N91"/>
      <c r="P91"/>
    </row>
    <row r="92" spans="2:16">
      <c r="B92" s="43">
        <v>27</v>
      </c>
      <c r="C92" s="24" t="s">
        <v>65</v>
      </c>
      <c r="D92" s="143" t="s">
        <v>356</v>
      </c>
      <c r="E92" s="143" t="s">
        <v>357</v>
      </c>
      <c r="F92" s="38">
        <v>14073</v>
      </c>
      <c r="H92"/>
      <c r="I92"/>
      <c r="K92"/>
      <c r="N92"/>
      <c r="P92"/>
    </row>
    <row r="93" spans="2:16">
      <c r="B93" s="43">
        <v>28</v>
      </c>
      <c r="C93" s="124" t="s">
        <v>43</v>
      </c>
      <c r="D93" s="93" t="s">
        <v>245</v>
      </c>
      <c r="E93" s="93" t="s">
        <v>89</v>
      </c>
      <c r="F93" s="94">
        <v>15026</v>
      </c>
      <c r="H93"/>
      <c r="I93"/>
      <c r="K93"/>
      <c r="N93"/>
      <c r="P93"/>
    </row>
    <row r="94" spans="2:16" ht="13" thickBot="1">
      <c r="B94" s="40">
        <v>29</v>
      </c>
      <c r="C94" s="85" t="s">
        <v>43</v>
      </c>
      <c r="D94" s="95" t="s">
        <v>129</v>
      </c>
      <c r="E94" s="95" t="s">
        <v>358</v>
      </c>
      <c r="F94" s="96">
        <v>29060</v>
      </c>
      <c r="H94"/>
      <c r="I94"/>
      <c r="K94"/>
      <c r="N94"/>
      <c r="P94"/>
    </row>
    <row r="95" spans="2:16">
      <c r="H95"/>
      <c r="I95"/>
      <c r="K95"/>
      <c r="N95"/>
      <c r="P95"/>
    </row>
    <row r="96" spans="2:16">
      <c r="H96"/>
      <c r="I96"/>
      <c r="K96"/>
      <c r="N96"/>
      <c r="P96"/>
    </row>
    <row r="97" spans="8:16">
      <c r="H97"/>
      <c r="I97"/>
      <c r="K97"/>
      <c r="N97"/>
      <c r="P97"/>
    </row>
    <row r="98" spans="8:16">
      <c r="H98"/>
      <c r="I98"/>
      <c r="K98"/>
      <c r="N98"/>
      <c r="P98"/>
    </row>
    <row r="99" spans="8:16">
      <c r="H99"/>
      <c r="I99"/>
      <c r="K99"/>
      <c r="N99"/>
      <c r="P99"/>
    </row>
    <row r="100" spans="8:16">
      <c r="H100"/>
      <c r="I100"/>
      <c r="K100"/>
      <c r="N100"/>
      <c r="P100"/>
    </row>
    <row r="101" spans="8:16">
      <c r="H101"/>
      <c r="I101"/>
      <c r="K101"/>
      <c r="N101"/>
      <c r="P101"/>
    </row>
    <row r="102" spans="8:16">
      <c r="H102"/>
      <c r="I102"/>
      <c r="K102"/>
      <c r="N102"/>
      <c r="P102"/>
    </row>
    <row r="103" spans="8:16">
      <c r="H103"/>
      <c r="I103"/>
      <c r="K103"/>
      <c r="N103"/>
      <c r="P103"/>
    </row>
    <row r="104" spans="8:16">
      <c r="H104"/>
      <c r="I104"/>
      <c r="K104"/>
      <c r="N104"/>
      <c r="P104"/>
    </row>
    <row r="105" spans="8:16">
      <c r="H105"/>
      <c r="I105"/>
      <c r="K105"/>
      <c r="N105"/>
      <c r="P105"/>
    </row>
    <row r="106" spans="8:16">
      <c r="H106"/>
      <c r="I106"/>
      <c r="K106"/>
      <c r="N106"/>
      <c r="P106"/>
    </row>
    <row r="107" spans="8:16">
      <c r="H107"/>
      <c r="I107"/>
      <c r="K107"/>
      <c r="N107"/>
      <c r="P107"/>
    </row>
    <row r="108" spans="8:16">
      <c r="H108"/>
      <c r="I108"/>
      <c r="K108"/>
      <c r="N108"/>
      <c r="P108"/>
    </row>
    <row r="109" spans="8:16">
      <c r="H109"/>
      <c r="I109"/>
      <c r="K109"/>
      <c r="N109"/>
      <c r="P109"/>
    </row>
    <row r="110" spans="8:16">
      <c r="H110"/>
      <c r="I110"/>
      <c r="K110"/>
      <c r="N110"/>
      <c r="P110"/>
    </row>
  </sheetData>
  <mergeCells count="40">
    <mergeCell ref="P23:Q23"/>
    <mergeCell ref="O19:R19"/>
    <mergeCell ref="O21:R21"/>
    <mergeCell ref="P8:Q8"/>
    <mergeCell ref="N17:R17"/>
    <mergeCell ref="I7:L7"/>
    <mergeCell ref="J23:K23"/>
    <mergeCell ref="O7:R7"/>
    <mergeCell ref="O22:R22"/>
    <mergeCell ref="H17:L17"/>
    <mergeCell ref="J65:K65"/>
    <mergeCell ref="I63:L63"/>
    <mergeCell ref="I64:L64"/>
    <mergeCell ref="H59:L59"/>
    <mergeCell ref="I61:L61"/>
    <mergeCell ref="C63:F63"/>
    <mergeCell ref="C64:F64"/>
    <mergeCell ref="D65:E65"/>
    <mergeCell ref="B59:F59"/>
    <mergeCell ref="C61:F61"/>
    <mergeCell ref="C19:F19"/>
    <mergeCell ref="I22:L22"/>
    <mergeCell ref="I19:L19"/>
    <mergeCell ref="I21:L21"/>
    <mergeCell ref="C7:F7"/>
    <mergeCell ref="B2:F2"/>
    <mergeCell ref="C4:F4"/>
    <mergeCell ref="C6:F6"/>
    <mergeCell ref="B17:F17"/>
    <mergeCell ref="D8:E8"/>
    <mergeCell ref="N2:R2"/>
    <mergeCell ref="O4:R4"/>
    <mergeCell ref="O6:R6"/>
    <mergeCell ref="C22:F22"/>
    <mergeCell ref="D23:E23"/>
    <mergeCell ref="C21:F21"/>
    <mergeCell ref="H2:L2"/>
    <mergeCell ref="I4:L4"/>
    <mergeCell ref="I6:L6"/>
    <mergeCell ref="J8:K8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42"/>
  <sheetViews>
    <sheetView workbookViewId="0"/>
  </sheetViews>
  <sheetFormatPr defaultRowHeight="12.5"/>
  <cols>
    <col min="3" max="3" width="8.7265625" customWidth="1"/>
    <col min="4" max="4" width="23.7265625" customWidth="1"/>
    <col min="5" max="5" width="3.26953125" bestFit="1" customWidth="1"/>
    <col min="6" max="6" width="23.81640625" customWidth="1"/>
    <col min="7" max="7" width="3.453125" customWidth="1"/>
    <col min="10" max="10" width="6.453125" bestFit="1" customWidth="1"/>
    <col min="11" max="11" width="25.1796875" customWidth="1"/>
    <col min="12" max="12" width="3.26953125" bestFit="1" customWidth="1"/>
    <col min="13" max="13" width="25.1796875" bestFit="1" customWidth="1"/>
    <col min="14" max="14" width="3.54296875" customWidth="1"/>
  </cols>
  <sheetData>
    <row r="1" spans="1:14" ht="6" customHeight="1">
      <c r="B1" s="1"/>
      <c r="C1" s="1"/>
      <c r="D1" s="2"/>
      <c r="E1" s="1"/>
      <c r="F1" s="2"/>
      <c r="H1" s="2"/>
      <c r="I1" s="1"/>
      <c r="J1" s="2"/>
    </row>
    <row r="2" spans="1:14" ht="12.75" customHeight="1">
      <c r="B2" s="350" t="s">
        <v>259</v>
      </c>
      <c r="C2" s="350"/>
      <c r="D2" s="350"/>
      <c r="E2" s="350"/>
      <c r="F2" s="350"/>
      <c r="G2" s="350"/>
      <c r="H2" s="120"/>
      <c r="I2" s="350" t="s">
        <v>258</v>
      </c>
      <c r="J2" s="350"/>
      <c r="K2" s="350"/>
      <c r="L2" s="350"/>
      <c r="M2" s="350"/>
      <c r="N2" s="350"/>
    </row>
    <row r="3" spans="1:14" ht="12.75" customHeight="1">
      <c r="B3" s="350"/>
      <c r="C3" s="350"/>
      <c r="D3" s="350"/>
      <c r="E3" s="350"/>
      <c r="F3" s="350"/>
      <c r="G3" s="350"/>
      <c r="H3" s="120"/>
      <c r="I3" s="350"/>
      <c r="J3" s="350"/>
      <c r="K3" s="350"/>
      <c r="L3" s="350"/>
      <c r="M3" s="350"/>
      <c r="N3" s="350"/>
    </row>
    <row r="4" spans="1:14" ht="5.25" customHeight="1" thickBot="1">
      <c r="B4" s="1"/>
      <c r="C4" s="1"/>
      <c r="D4" s="2"/>
      <c r="E4" s="1"/>
      <c r="F4" s="2"/>
      <c r="H4" s="2"/>
      <c r="I4" s="1"/>
      <c r="J4" s="1"/>
      <c r="K4" s="2"/>
      <c r="L4" s="1"/>
      <c r="M4" s="2"/>
    </row>
    <row r="5" spans="1:14" ht="13.5" customHeight="1">
      <c r="B5" s="109">
        <v>42132</v>
      </c>
      <c r="C5" s="3" t="s">
        <v>7</v>
      </c>
      <c r="D5" s="104" t="s">
        <v>257</v>
      </c>
      <c r="E5" s="344" t="s">
        <v>475</v>
      </c>
      <c r="F5" s="344"/>
      <c r="G5" s="20"/>
      <c r="H5" s="115"/>
      <c r="I5" s="109">
        <v>42132</v>
      </c>
      <c r="J5" s="3" t="s">
        <v>7</v>
      </c>
      <c r="K5" s="104" t="s">
        <v>257</v>
      </c>
      <c r="L5" s="344" t="s">
        <v>267</v>
      </c>
      <c r="M5" s="344"/>
      <c r="N5" s="20"/>
    </row>
    <row r="6" spans="1:14" ht="13.5" customHeight="1">
      <c r="B6" s="5"/>
      <c r="C6" s="101">
        <v>0.375</v>
      </c>
      <c r="D6" s="112" t="s">
        <v>476</v>
      </c>
      <c r="E6" s="99" t="s">
        <v>255</v>
      </c>
      <c r="F6" s="112" t="s">
        <v>477</v>
      </c>
      <c r="G6" s="121"/>
      <c r="H6" s="116"/>
      <c r="I6" s="5"/>
      <c r="J6" s="101">
        <v>0.375</v>
      </c>
      <c r="K6" s="112" t="s">
        <v>267</v>
      </c>
      <c r="L6" s="99" t="s">
        <v>255</v>
      </c>
      <c r="M6" s="102" t="s">
        <v>332</v>
      </c>
      <c r="N6" s="121"/>
    </row>
    <row r="7" spans="1:14" ht="13.5" customHeight="1">
      <c r="B7" s="5"/>
      <c r="C7" s="6"/>
      <c r="D7" s="6"/>
      <c r="E7" s="6"/>
      <c r="F7" s="6"/>
      <c r="G7" s="79"/>
      <c r="H7" s="116"/>
      <c r="I7" s="5"/>
      <c r="J7" s="6"/>
      <c r="K7" s="6"/>
      <c r="L7" s="6"/>
      <c r="M7" s="6"/>
      <c r="N7" s="79"/>
    </row>
    <row r="8" spans="1:14" ht="13.5" customHeight="1">
      <c r="B8" s="5"/>
      <c r="C8" s="6"/>
      <c r="D8" s="100" t="s">
        <v>257</v>
      </c>
      <c r="E8" s="342" t="s">
        <v>97</v>
      </c>
      <c r="F8" s="343"/>
      <c r="G8" s="21"/>
      <c r="H8" s="115"/>
      <c r="I8" s="5"/>
      <c r="J8" s="6"/>
      <c r="K8" s="100" t="s">
        <v>257</v>
      </c>
      <c r="L8" s="342" t="s">
        <v>360</v>
      </c>
      <c r="M8" s="343"/>
      <c r="N8" s="21"/>
    </row>
    <row r="9" spans="1:14" ht="13.5" customHeight="1">
      <c r="B9" s="5"/>
      <c r="C9" s="101">
        <v>0.375</v>
      </c>
      <c r="D9" s="102" t="s">
        <v>97</v>
      </c>
      <c r="E9" s="99" t="s">
        <v>255</v>
      </c>
      <c r="F9" s="102" t="s">
        <v>0</v>
      </c>
      <c r="G9" s="121"/>
      <c r="H9" s="116"/>
      <c r="I9" s="5"/>
      <c r="J9" s="101">
        <v>0.375</v>
      </c>
      <c r="K9" s="102" t="s">
        <v>360</v>
      </c>
      <c r="L9" s="99" t="s">
        <v>255</v>
      </c>
      <c r="M9" s="102" t="s">
        <v>333</v>
      </c>
      <c r="N9" s="121"/>
    </row>
    <row r="10" spans="1:14" ht="13.5" customHeight="1">
      <c r="B10" s="110"/>
      <c r="C10" s="101">
        <v>0.375</v>
      </c>
      <c r="D10" s="102" t="s">
        <v>330</v>
      </c>
      <c r="E10" s="113" t="s">
        <v>255</v>
      </c>
      <c r="F10" s="102" t="s">
        <v>331</v>
      </c>
      <c r="G10" s="122"/>
      <c r="H10" s="116"/>
      <c r="I10" s="5"/>
      <c r="J10" s="101">
        <v>0.58333333333333337</v>
      </c>
      <c r="K10" s="102" t="s">
        <v>268</v>
      </c>
      <c r="L10" s="99" t="s">
        <v>255</v>
      </c>
      <c r="M10" s="102" t="s">
        <v>333</v>
      </c>
      <c r="N10" s="121"/>
    </row>
    <row r="11" spans="1:14" ht="13.5" customHeight="1" thickBot="1">
      <c r="B11" s="110"/>
      <c r="C11" s="111">
        <v>0.58333333333333337</v>
      </c>
      <c r="D11" s="102" t="s">
        <v>330</v>
      </c>
      <c r="E11" s="113" t="s">
        <v>255</v>
      </c>
      <c r="F11" s="102" t="s">
        <v>0</v>
      </c>
      <c r="G11" s="122"/>
      <c r="H11" s="116"/>
      <c r="I11" s="145"/>
      <c r="J11" s="146"/>
      <c r="K11" s="148"/>
      <c r="L11" s="148"/>
      <c r="M11" s="148"/>
      <c r="N11" s="147"/>
    </row>
    <row r="12" spans="1:14" ht="13.5" customHeight="1">
      <c r="B12" s="110"/>
      <c r="C12" s="111">
        <v>0.58333333333333337</v>
      </c>
      <c r="D12" s="102" t="s">
        <v>97</v>
      </c>
      <c r="E12" s="113" t="s">
        <v>255</v>
      </c>
      <c r="F12" s="102" t="s">
        <v>331</v>
      </c>
      <c r="G12" s="122"/>
      <c r="H12" s="116"/>
    </row>
    <row r="13" spans="1:14" ht="13.5" customHeight="1" thickBot="1">
      <c r="B13" s="8"/>
      <c r="C13" s="9"/>
      <c r="D13" s="345"/>
      <c r="E13" s="346"/>
      <c r="F13" s="347"/>
      <c r="G13" s="106"/>
      <c r="H13" s="116"/>
    </row>
    <row r="14" spans="1:14" ht="7.5" customHeight="1" thickBot="1">
      <c r="A14" s="19"/>
      <c r="B14" s="123"/>
      <c r="C14" s="12"/>
      <c r="D14" s="13"/>
      <c r="E14" s="12"/>
      <c r="F14" s="13"/>
      <c r="G14" s="114"/>
      <c r="H14" s="118"/>
    </row>
    <row r="15" spans="1:14" ht="13.5" customHeight="1">
      <c r="B15" s="109">
        <v>42190</v>
      </c>
      <c r="C15" s="3" t="s">
        <v>9</v>
      </c>
      <c r="D15" s="104" t="s">
        <v>257</v>
      </c>
      <c r="E15" s="348" t="s">
        <v>330</v>
      </c>
      <c r="F15" s="349"/>
      <c r="G15" s="20"/>
      <c r="H15" s="119"/>
      <c r="I15" s="109">
        <v>42190</v>
      </c>
      <c r="J15" s="3" t="s">
        <v>9</v>
      </c>
      <c r="K15" s="104" t="s">
        <v>257</v>
      </c>
      <c r="L15" s="348" t="s">
        <v>332</v>
      </c>
      <c r="M15" s="349"/>
      <c r="N15" s="20"/>
    </row>
    <row r="16" spans="1:14" ht="13.5" customHeight="1">
      <c r="B16" s="5"/>
      <c r="C16" s="101">
        <v>0.375</v>
      </c>
      <c r="D16" s="102" t="s">
        <v>330</v>
      </c>
      <c r="E16" s="99" t="s">
        <v>255</v>
      </c>
      <c r="F16" s="102" t="s">
        <v>97</v>
      </c>
      <c r="G16" s="121"/>
      <c r="H16" s="116"/>
      <c r="I16" s="5"/>
      <c r="J16" s="101">
        <v>0.375</v>
      </c>
      <c r="K16" s="102" t="s">
        <v>332</v>
      </c>
      <c r="L16" s="99" t="s">
        <v>255</v>
      </c>
      <c r="M16" s="102" t="s">
        <v>268</v>
      </c>
      <c r="N16" s="121"/>
    </row>
    <row r="17" spans="1:14" ht="13.5" customHeight="1">
      <c r="B17" s="5"/>
      <c r="C17" s="6"/>
      <c r="D17" s="6"/>
      <c r="E17" s="6"/>
      <c r="F17" s="6"/>
      <c r="G17" s="79"/>
      <c r="H17" s="116"/>
      <c r="I17" s="5"/>
      <c r="J17" s="101">
        <v>0.375</v>
      </c>
      <c r="K17" s="112" t="s">
        <v>267</v>
      </c>
      <c r="L17" s="99" t="s">
        <v>255</v>
      </c>
      <c r="M17" s="102" t="s">
        <v>360</v>
      </c>
      <c r="N17" s="79"/>
    </row>
    <row r="18" spans="1:14" ht="13.5" customHeight="1">
      <c r="B18" s="5"/>
      <c r="C18" s="6"/>
      <c r="D18" s="100" t="s">
        <v>257</v>
      </c>
      <c r="E18" s="342" t="s">
        <v>331</v>
      </c>
      <c r="F18" s="343"/>
      <c r="G18" s="21"/>
      <c r="H18" s="116"/>
      <c r="I18" s="5"/>
      <c r="J18" s="111">
        <v>0.58333333333333337</v>
      </c>
      <c r="K18" s="112" t="s">
        <v>267</v>
      </c>
      <c r="L18" s="99" t="s">
        <v>255</v>
      </c>
      <c r="M18" s="102" t="s">
        <v>268</v>
      </c>
      <c r="N18" s="21"/>
    </row>
    <row r="19" spans="1:14" ht="13.5" customHeight="1">
      <c r="B19" s="5"/>
      <c r="C19" s="101">
        <v>0.375</v>
      </c>
      <c r="D19" s="102" t="s">
        <v>331</v>
      </c>
      <c r="E19" s="99" t="s">
        <v>255</v>
      </c>
      <c r="F19" s="112" t="s">
        <v>477</v>
      </c>
      <c r="G19" s="121"/>
      <c r="H19" s="116"/>
      <c r="I19" s="5"/>
      <c r="J19" s="101">
        <v>0.58333333333333337</v>
      </c>
      <c r="K19" s="102" t="s">
        <v>332</v>
      </c>
      <c r="L19" s="113" t="s">
        <v>255</v>
      </c>
      <c r="M19" s="102" t="s">
        <v>360</v>
      </c>
      <c r="N19" s="121"/>
    </row>
    <row r="20" spans="1:14" ht="13.5" customHeight="1" thickBot="1">
      <c r="B20" s="110"/>
      <c r="C20" s="101">
        <v>0.375</v>
      </c>
      <c r="D20" s="102" t="s">
        <v>0</v>
      </c>
      <c r="E20" s="99" t="s">
        <v>255</v>
      </c>
      <c r="F20" s="112" t="s">
        <v>476</v>
      </c>
      <c r="G20" s="122"/>
      <c r="H20" s="116"/>
      <c r="I20" s="145"/>
      <c r="J20" s="146"/>
      <c r="K20" s="148"/>
      <c r="L20" s="148"/>
      <c r="M20" s="148"/>
      <c r="N20" s="147"/>
    </row>
    <row r="21" spans="1:14" ht="13.5" customHeight="1">
      <c r="B21" s="110"/>
      <c r="C21" s="111">
        <v>0.58333333333333337</v>
      </c>
      <c r="D21" s="102" t="s">
        <v>0</v>
      </c>
      <c r="E21" s="99" t="s">
        <v>255</v>
      </c>
      <c r="F21" s="112" t="s">
        <v>477</v>
      </c>
      <c r="G21" s="122"/>
      <c r="H21" s="116"/>
    </row>
    <row r="22" spans="1:14" ht="13.5" customHeight="1">
      <c r="B22" s="110"/>
      <c r="C22" s="111">
        <v>0.58333333333333337</v>
      </c>
      <c r="D22" s="102" t="s">
        <v>331</v>
      </c>
      <c r="E22" s="113" t="s">
        <v>255</v>
      </c>
      <c r="F22" s="112" t="s">
        <v>476</v>
      </c>
      <c r="G22" s="122"/>
      <c r="H22" s="116"/>
    </row>
    <row r="23" spans="1:14" ht="13.5" customHeight="1" thickBot="1">
      <c r="B23" s="8"/>
      <c r="C23" s="9"/>
      <c r="D23" s="9"/>
      <c r="E23" s="9"/>
      <c r="F23" s="9"/>
      <c r="G23" s="106"/>
      <c r="H23" s="118"/>
    </row>
    <row r="24" spans="1:14" ht="7.5" customHeight="1" thickBot="1">
      <c r="A24" s="19"/>
      <c r="B24" s="123"/>
      <c r="C24" s="12"/>
      <c r="D24" s="13"/>
      <c r="E24" s="12"/>
      <c r="F24" s="13"/>
      <c r="G24" s="114"/>
    </row>
    <row r="25" spans="1:14" ht="13.5" customHeight="1">
      <c r="B25" s="109">
        <v>42267</v>
      </c>
      <c r="C25" s="3" t="s">
        <v>10</v>
      </c>
      <c r="D25" s="104" t="s">
        <v>257</v>
      </c>
      <c r="E25" s="348" t="s">
        <v>0</v>
      </c>
      <c r="F25" s="349"/>
      <c r="G25" s="20"/>
      <c r="I25" s="109">
        <v>42267</v>
      </c>
      <c r="J25" s="3" t="s">
        <v>10</v>
      </c>
      <c r="K25" s="104" t="s">
        <v>257</v>
      </c>
      <c r="L25" s="344" t="s">
        <v>268</v>
      </c>
      <c r="M25" s="344"/>
      <c r="N25" s="20"/>
    </row>
    <row r="26" spans="1:14" ht="13.5" customHeight="1">
      <c r="B26" s="5"/>
      <c r="C26" s="101">
        <v>0.375</v>
      </c>
      <c r="D26" s="102" t="s">
        <v>0</v>
      </c>
      <c r="E26" s="99" t="s">
        <v>255</v>
      </c>
      <c r="F26" s="102" t="s">
        <v>331</v>
      </c>
      <c r="G26" s="121"/>
      <c r="I26" s="5"/>
      <c r="J26" s="101">
        <v>0.375</v>
      </c>
      <c r="K26" s="112" t="s">
        <v>268</v>
      </c>
      <c r="L26" s="99" t="s">
        <v>255</v>
      </c>
      <c r="M26" s="102" t="s">
        <v>360</v>
      </c>
      <c r="N26" s="121"/>
    </row>
    <row r="27" spans="1:14" ht="13.5" customHeight="1">
      <c r="B27" s="5"/>
      <c r="C27" s="6"/>
      <c r="D27" s="6"/>
      <c r="E27" s="6"/>
      <c r="F27" s="6"/>
      <c r="G27" s="79"/>
      <c r="I27" s="5"/>
      <c r="J27" s="6"/>
      <c r="K27" s="6"/>
      <c r="L27" s="6"/>
      <c r="M27" s="6"/>
      <c r="N27" s="79"/>
    </row>
    <row r="28" spans="1:14" ht="13.5" customHeight="1">
      <c r="B28" s="5"/>
      <c r="C28" s="6"/>
      <c r="D28" s="100" t="s">
        <v>257</v>
      </c>
      <c r="E28" s="342" t="s">
        <v>475</v>
      </c>
      <c r="F28" s="343"/>
      <c r="G28" s="21"/>
      <c r="I28" s="5"/>
      <c r="J28" s="6"/>
      <c r="K28" s="100" t="s">
        <v>257</v>
      </c>
      <c r="L28" s="342" t="s">
        <v>267</v>
      </c>
      <c r="M28" s="343"/>
      <c r="N28" s="21"/>
    </row>
    <row r="29" spans="1:14" ht="13.5" customHeight="1">
      <c r="B29" s="5"/>
      <c r="C29" s="101">
        <v>0.375</v>
      </c>
      <c r="D29" s="112" t="s">
        <v>476</v>
      </c>
      <c r="E29" s="99" t="s">
        <v>255</v>
      </c>
      <c r="F29" s="102" t="s">
        <v>97</v>
      </c>
      <c r="G29" s="121"/>
      <c r="I29" s="5"/>
      <c r="J29" s="101">
        <v>0.375</v>
      </c>
      <c r="K29" s="102" t="s">
        <v>332</v>
      </c>
      <c r="L29" s="99" t="s">
        <v>255</v>
      </c>
      <c r="M29" s="102" t="s">
        <v>333</v>
      </c>
      <c r="N29" s="121"/>
    </row>
    <row r="30" spans="1:14" ht="13.5" customHeight="1">
      <c r="B30" s="110"/>
      <c r="C30" s="101">
        <v>0.375</v>
      </c>
      <c r="D30" s="112" t="s">
        <v>477</v>
      </c>
      <c r="E30" s="99" t="s">
        <v>255</v>
      </c>
      <c r="F30" s="102" t="s">
        <v>330</v>
      </c>
      <c r="G30" s="122"/>
      <c r="I30" s="5"/>
      <c r="J30" s="101">
        <v>0.58333333333333337</v>
      </c>
      <c r="K30" s="112" t="s">
        <v>267</v>
      </c>
      <c r="L30" s="99" t="s">
        <v>255</v>
      </c>
      <c r="M30" s="102" t="s">
        <v>333</v>
      </c>
      <c r="N30" s="121"/>
    </row>
    <row r="31" spans="1:14" ht="13.5" customHeight="1" thickBot="1">
      <c r="B31" s="110"/>
      <c r="C31" s="111">
        <v>0.58333333333333337</v>
      </c>
      <c r="D31" s="112" t="s">
        <v>477</v>
      </c>
      <c r="E31" s="99" t="s">
        <v>255</v>
      </c>
      <c r="F31" s="102" t="s">
        <v>97</v>
      </c>
      <c r="G31" s="122"/>
      <c r="I31" s="145"/>
      <c r="J31" s="146"/>
      <c r="K31" s="148"/>
      <c r="L31" s="148"/>
      <c r="M31" s="148"/>
      <c r="N31" s="147"/>
    </row>
    <row r="32" spans="1:14" ht="13.5" customHeight="1">
      <c r="B32" s="110"/>
      <c r="C32" s="111">
        <v>0.58333333333333337</v>
      </c>
      <c r="D32" s="112" t="s">
        <v>476</v>
      </c>
      <c r="E32" s="113" t="s">
        <v>255</v>
      </c>
      <c r="F32" s="102" t="s">
        <v>330</v>
      </c>
      <c r="G32" s="122"/>
    </row>
    <row r="33" spans="2:14" ht="13.5" customHeight="1" thickBot="1">
      <c r="B33" s="8"/>
      <c r="C33" s="9"/>
      <c r="D33" s="9"/>
      <c r="E33" s="9"/>
      <c r="F33" s="9"/>
      <c r="G33" s="106"/>
    </row>
    <row r="34" spans="2:14" ht="7.5" customHeight="1" thickBot="1">
      <c r="B34" s="116"/>
      <c r="C34" s="116"/>
      <c r="D34" s="116"/>
      <c r="E34" s="116"/>
      <c r="F34" s="116"/>
      <c r="G34" s="116"/>
      <c r="H34" s="118"/>
      <c r="I34" s="116"/>
      <c r="J34" s="118"/>
    </row>
    <row r="35" spans="2:14" ht="13.5" customHeight="1">
      <c r="B35" s="109">
        <v>42281</v>
      </c>
      <c r="C35" s="3" t="s">
        <v>326</v>
      </c>
      <c r="D35" s="104" t="s">
        <v>257</v>
      </c>
      <c r="E35" s="348" t="s">
        <v>69</v>
      </c>
      <c r="F35" s="349"/>
      <c r="G35" s="20"/>
      <c r="H35" s="137"/>
      <c r="I35" s="137"/>
      <c r="J35" s="137"/>
      <c r="K35" s="137"/>
      <c r="L35" s="137"/>
      <c r="M35" s="137"/>
      <c r="N35" s="137"/>
    </row>
    <row r="36" spans="2:14" ht="13.5" customHeight="1">
      <c r="B36" s="5"/>
      <c r="C36" s="101">
        <v>0.375</v>
      </c>
      <c r="D36" s="102" t="s">
        <v>262</v>
      </c>
      <c r="E36" s="99" t="s">
        <v>255</v>
      </c>
      <c r="F36" s="102" t="s">
        <v>263</v>
      </c>
      <c r="G36" s="121"/>
      <c r="H36" s="118"/>
      <c r="I36" s="116"/>
      <c r="J36" s="118"/>
    </row>
    <row r="37" spans="2:14" ht="13.5" customHeight="1">
      <c r="B37" s="5"/>
      <c r="C37" s="101">
        <v>0.375</v>
      </c>
      <c r="D37" s="102" t="s">
        <v>265</v>
      </c>
      <c r="E37" s="99" t="s">
        <v>255</v>
      </c>
      <c r="F37" s="112" t="s">
        <v>264</v>
      </c>
      <c r="G37" s="121"/>
      <c r="H37" s="116"/>
      <c r="I37" s="117"/>
      <c r="J37" s="116"/>
    </row>
    <row r="38" spans="2:14" ht="13.5" customHeight="1">
      <c r="B38" s="5"/>
      <c r="C38" s="101">
        <v>0.58333333333333337</v>
      </c>
      <c r="D38" s="339" t="s">
        <v>327</v>
      </c>
      <c r="E38" s="340"/>
      <c r="F38" s="341"/>
      <c r="G38" s="121"/>
      <c r="H38" s="116"/>
      <c r="I38" s="117"/>
      <c r="J38" s="116"/>
    </row>
    <row r="39" spans="2:14" ht="13.5" customHeight="1">
      <c r="B39" s="5"/>
      <c r="C39" s="101">
        <v>0.58333333333333337</v>
      </c>
      <c r="D39" s="339" t="s">
        <v>328</v>
      </c>
      <c r="E39" s="340"/>
      <c r="F39" s="341"/>
      <c r="G39" s="121"/>
      <c r="H39" s="116"/>
      <c r="I39" s="117"/>
      <c r="J39" s="116"/>
    </row>
    <row r="40" spans="2:14" ht="13.5" customHeight="1" thickBot="1">
      <c r="B40" s="8"/>
      <c r="C40" s="9"/>
      <c r="D40" s="10"/>
      <c r="E40" s="9"/>
      <c r="F40" s="10"/>
      <c r="G40" s="22"/>
      <c r="H40" s="116"/>
      <c r="I40" s="117"/>
      <c r="J40" s="116"/>
    </row>
    <row r="41" spans="2:14" ht="13">
      <c r="B41" s="116"/>
      <c r="C41" s="116"/>
      <c r="D41" s="116"/>
      <c r="E41" s="116"/>
      <c r="F41" s="116"/>
      <c r="G41" s="116"/>
      <c r="H41" s="116"/>
      <c r="I41" s="116"/>
      <c r="J41" s="116"/>
    </row>
    <row r="42" spans="2:14" ht="13">
      <c r="B42" s="1"/>
      <c r="C42" s="1"/>
      <c r="D42" s="2"/>
      <c r="E42" s="1"/>
      <c r="F42" s="2"/>
      <c r="H42" s="2"/>
      <c r="I42" s="1"/>
      <c r="J42" s="2"/>
    </row>
  </sheetData>
  <mergeCells count="17">
    <mergeCell ref="I2:N3"/>
    <mergeCell ref="B2:G3"/>
    <mergeCell ref="E18:F18"/>
    <mergeCell ref="E15:F15"/>
    <mergeCell ref="E5:F5"/>
    <mergeCell ref="E8:F8"/>
    <mergeCell ref="L15:M15"/>
    <mergeCell ref="D38:F38"/>
    <mergeCell ref="D39:F39"/>
    <mergeCell ref="E28:F28"/>
    <mergeCell ref="L5:M5"/>
    <mergeCell ref="L8:M8"/>
    <mergeCell ref="L28:M28"/>
    <mergeCell ref="L25:M25"/>
    <mergeCell ref="D13:F13"/>
    <mergeCell ref="E35:F35"/>
    <mergeCell ref="E25:F25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2:K37"/>
  <sheetViews>
    <sheetView topLeftCell="A22" zoomScale="85" zoomScaleNormal="85" workbookViewId="0">
      <selection activeCell="G37" sqref="B26:G37"/>
    </sheetView>
  </sheetViews>
  <sheetFormatPr defaultRowHeight="13"/>
  <cols>
    <col min="2" max="2" width="9.7265625" style="1" bestFit="1" customWidth="1"/>
    <col min="3" max="3" width="9.1796875" style="1" customWidth="1"/>
    <col min="4" max="4" width="23.7265625" style="2" bestFit="1" customWidth="1"/>
    <col min="5" max="5" width="4.453125" style="1" customWidth="1"/>
    <col min="6" max="6" width="24.7265625" style="2" customWidth="1"/>
    <col min="7" max="7" width="10.7265625" style="2" customWidth="1"/>
    <col min="9" max="9" width="23.7265625" style="2" bestFit="1" customWidth="1"/>
    <col min="10" max="10" width="4.81640625" style="1" customWidth="1"/>
    <col min="11" max="11" width="25.26953125" style="2" bestFit="1" customWidth="1"/>
  </cols>
  <sheetData>
    <row r="2" spans="2:11">
      <c r="D2" s="350" t="s">
        <v>6</v>
      </c>
      <c r="E2" s="350"/>
      <c r="F2" s="350"/>
      <c r="G2" s="350"/>
      <c r="H2" s="350"/>
      <c r="I2" s="350"/>
      <c r="J2" s="350"/>
    </row>
    <row r="3" spans="2:11">
      <c r="D3" s="350"/>
      <c r="E3" s="350"/>
      <c r="F3" s="350"/>
      <c r="G3" s="350"/>
      <c r="H3" s="350"/>
      <c r="I3" s="350"/>
      <c r="J3" s="350"/>
    </row>
    <row r="4" spans="2:11" ht="13.5" thickBot="1"/>
    <row r="5" spans="2:11">
      <c r="B5" s="109">
        <v>42132</v>
      </c>
      <c r="C5" s="3" t="s">
        <v>7</v>
      </c>
      <c r="D5" s="104" t="s">
        <v>257</v>
      </c>
      <c r="E5" s="344" t="s">
        <v>80</v>
      </c>
      <c r="F5" s="344"/>
      <c r="G5" s="306"/>
      <c r="H5" s="4"/>
      <c r="I5" s="104" t="s">
        <v>257</v>
      </c>
      <c r="J5" s="344" t="s">
        <v>269</v>
      </c>
      <c r="K5" s="352"/>
    </row>
    <row r="6" spans="2:11">
      <c r="B6" s="5"/>
      <c r="C6" s="101">
        <v>0.375</v>
      </c>
      <c r="D6" s="102" t="s">
        <v>256</v>
      </c>
      <c r="E6" s="99" t="s">
        <v>255</v>
      </c>
      <c r="F6" s="102" t="s">
        <v>70</v>
      </c>
      <c r="G6" s="102"/>
      <c r="H6" s="101">
        <v>0.375</v>
      </c>
      <c r="I6" s="144" t="s">
        <v>269</v>
      </c>
      <c r="J6" s="99" t="s">
        <v>255</v>
      </c>
      <c r="K6" s="105" t="s">
        <v>329</v>
      </c>
    </row>
    <row r="7" spans="2:11">
      <c r="B7" s="5"/>
      <c r="C7" s="6"/>
      <c r="D7" s="6"/>
      <c r="E7" s="6"/>
      <c r="F7" s="6"/>
      <c r="G7" s="6"/>
      <c r="H7" s="6"/>
      <c r="I7" s="6"/>
      <c r="J7" s="6"/>
      <c r="K7" s="79"/>
    </row>
    <row r="8" spans="2:11">
      <c r="B8" s="5"/>
      <c r="C8" s="6"/>
      <c r="D8" s="100" t="s">
        <v>257</v>
      </c>
      <c r="E8" s="351" t="s">
        <v>2</v>
      </c>
      <c r="F8" s="351"/>
      <c r="G8" s="307"/>
      <c r="H8" s="7"/>
      <c r="I8" s="100" t="s">
        <v>257</v>
      </c>
      <c r="J8" s="351" t="s">
        <v>4</v>
      </c>
      <c r="K8" s="353"/>
    </row>
    <row r="9" spans="2:11">
      <c r="B9" s="5"/>
      <c r="C9" s="101">
        <v>0.375</v>
      </c>
      <c r="D9" s="102" t="s">
        <v>2</v>
      </c>
      <c r="E9" s="99" t="s">
        <v>255</v>
      </c>
      <c r="F9" s="102" t="s">
        <v>5</v>
      </c>
      <c r="G9" s="102"/>
      <c r="H9" s="101">
        <v>0.375</v>
      </c>
      <c r="I9" s="102" t="s">
        <v>271</v>
      </c>
      <c r="J9" s="103" t="s">
        <v>255</v>
      </c>
      <c r="K9" s="105" t="s">
        <v>69</v>
      </c>
    </row>
    <row r="10" spans="2:11" ht="13.5" thickBot="1">
      <c r="B10" s="8"/>
      <c r="C10" s="9"/>
      <c r="D10" s="9"/>
      <c r="E10" s="9"/>
      <c r="F10" s="9"/>
      <c r="G10" s="9"/>
      <c r="H10" s="9"/>
      <c r="I10" s="9"/>
      <c r="J10" s="9"/>
      <c r="K10" s="106"/>
    </row>
    <row r="11" spans="2:11" ht="13.5" thickBot="1">
      <c r="B11" s="12"/>
      <c r="C11" s="12"/>
      <c r="D11" s="13"/>
      <c r="E11" s="12"/>
      <c r="F11" s="13"/>
      <c r="G11" s="13"/>
      <c r="H11" s="14"/>
      <c r="I11" s="13"/>
      <c r="J11" s="12"/>
      <c r="K11" s="13"/>
    </row>
    <row r="12" spans="2:11">
      <c r="B12" s="109">
        <v>42190</v>
      </c>
      <c r="C12" s="3" t="s">
        <v>9</v>
      </c>
      <c r="D12" s="104" t="s">
        <v>257</v>
      </c>
      <c r="E12" s="344" t="s">
        <v>5</v>
      </c>
      <c r="F12" s="344"/>
      <c r="G12" s="306"/>
      <c r="H12" s="4"/>
      <c r="I12" s="104" t="s">
        <v>257</v>
      </c>
      <c r="J12" s="351" t="s">
        <v>2</v>
      </c>
      <c r="K12" s="351"/>
    </row>
    <row r="13" spans="2:11">
      <c r="B13" s="5"/>
      <c r="C13" s="101">
        <v>0.375</v>
      </c>
      <c r="D13" s="102" t="s">
        <v>5</v>
      </c>
      <c r="E13" s="99" t="s">
        <v>255</v>
      </c>
      <c r="F13" s="102" t="s">
        <v>271</v>
      </c>
      <c r="G13" s="102"/>
      <c r="H13" s="101">
        <v>0.375</v>
      </c>
      <c r="I13" s="102" t="s">
        <v>329</v>
      </c>
      <c r="J13" s="99" t="s">
        <v>255</v>
      </c>
      <c r="K13" s="105" t="s">
        <v>70</v>
      </c>
    </row>
    <row r="14" spans="2:11">
      <c r="B14" s="5"/>
      <c r="C14" s="101">
        <v>0.375</v>
      </c>
      <c r="D14" s="102" t="s">
        <v>69</v>
      </c>
      <c r="E14" s="99" t="s">
        <v>255</v>
      </c>
      <c r="F14" s="144" t="s">
        <v>269</v>
      </c>
      <c r="G14" s="144"/>
      <c r="H14" s="101">
        <v>0.375</v>
      </c>
      <c r="I14" s="102" t="s">
        <v>2</v>
      </c>
      <c r="J14" s="99" t="s">
        <v>255</v>
      </c>
      <c r="K14" s="105" t="s">
        <v>256</v>
      </c>
    </row>
    <row r="15" spans="2:11">
      <c r="B15" s="5"/>
      <c r="C15" s="101">
        <v>0.58333333333333337</v>
      </c>
      <c r="D15" s="102" t="s">
        <v>69</v>
      </c>
      <c r="E15" s="99" t="s">
        <v>255</v>
      </c>
      <c r="F15" s="102" t="s">
        <v>5</v>
      </c>
      <c r="G15" s="102"/>
      <c r="H15" s="101">
        <v>0.58333333333333337</v>
      </c>
      <c r="I15" s="102" t="s">
        <v>329</v>
      </c>
      <c r="J15" s="99" t="s">
        <v>255</v>
      </c>
      <c r="K15" s="105" t="s">
        <v>256</v>
      </c>
    </row>
    <row r="16" spans="2:11">
      <c r="B16" s="5"/>
      <c r="C16" s="101">
        <v>0.58333333333333337</v>
      </c>
      <c r="D16" s="144" t="s">
        <v>269</v>
      </c>
      <c r="E16" s="99" t="s">
        <v>255</v>
      </c>
      <c r="F16" s="102" t="s">
        <v>271</v>
      </c>
      <c r="G16" s="102"/>
      <c r="H16" s="101">
        <v>0.58333333333333337</v>
      </c>
      <c r="I16" s="102" t="s">
        <v>2</v>
      </c>
      <c r="J16" s="99" t="s">
        <v>255</v>
      </c>
      <c r="K16" s="105" t="s">
        <v>70</v>
      </c>
    </row>
    <row r="17" spans="2:11" ht="13.5" thickBot="1">
      <c r="B17" s="8"/>
      <c r="C17" s="9"/>
      <c r="D17" s="10"/>
      <c r="E17" s="9"/>
      <c r="F17" s="10"/>
      <c r="G17" s="10"/>
      <c r="H17" s="11"/>
      <c r="I17" s="10"/>
      <c r="J17" s="9"/>
      <c r="K17" s="107"/>
    </row>
    <row r="18" spans="2:11" ht="13.5" thickBot="1">
      <c r="B18" s="12"/>
      <c r="C18" s="12"/>
      <c r="D18" s="13"/>
      <c r="E18" s="12"/>
      <c r="F18" s="13"/>
      <c r="G18" s="13"/>
      <c r="H18" s="14"/>
      <c r="I18" s="13"/>
      <c r="J18" s="12"/>
      <c r="K18" s="13"/>
    </row>
    <row r="19" spans="2:11">
      <c r="B19" s="109">
        <v>42267</v>
      </c>
      <c r="C19" s="3" t="s">
        <v>10</v>
      </c>
      <c r="D19" s="104" t="s">
        <v>257</v>
      </c>
      <c r="E19" s="344" t="s">
        <v>80</v>
      </c>
      <c r="F19" s="344"/>
      <c r="G19" s="306"/>
      <c r="H19" s="4"/>
      <c r="I19" s="104" t="s">
        <v>257</v>
      </c>
      <c r="J19" s="344" t="s">
        <v>3</v>
      </c>
      <c r="K19" s="352"/>
    </row>
    <row r="20" spans="2:11">
      <c r="B20" s="5"/>
      <c r="C20" s="101">
        <v>0.375</v>
      </c>
      <c r="D20" s="102" t="s">
        <v>70</v>
      </c>
      <c r="E20" s="99" t="s">
        <v>255</v>
      </c>
      <c r="F20" s="102" t="s">
        <v>271</v>
      </c>
      <c r="G20" s="102"/>
      <c r="H20" s="101">
        <v>0.375</v>
      </c>
      <c r="I20" s="144" t="s">
        <v>269</v>
      </c>
      <c r="J20" s="99" t="s">
        <v>255</v>
      </c>
      <c r="K20" s="105" t="s">
        <v>5</v>
      </c>
    </row>
    <row r="21" spans="2:11">
      <c r="B21" s="5"/>
      <c r="C21" s="101">
        <v>0.375</v>
      </c>
      <c r="D21" s="102" t="s">
        <v>256</v>
      </c>
      <c r="E21" s="99" t="s">
        <v>255</v>
      </c>
      <c r="F21" s="102" t="s">
        <v>69</v>
      </c>
      <c r="G21" s="102"/>
      <c r="H21" s="101">
        <v>0.375</v>
      </c>
      <c r="I21" s="102" t="s">
        <v>2</v>
      </c>
      <c r="J21" s="99" t="s">
        <v>255</v>
      </c>
      <c r="K21" s="105" t="s">
        <v>329</v>
      </c>
    </row>
    <row r="22" spans="2:11">
      <c r="B22" s="5"/>
      <c r="C22" s="101">
        <v>0.58333333333333337</v>
      </c>
      <c r="D22" s="102" t="s">
        <v>70</v>
      </c>
      <c r="E22" s="99" t="s">
        <v>255</v>
      </c>
      <c r="F22" s="102" t="s">
        <v>69</v>
      </c>
      <c r="G22" s="102"/>
      <c r="H22" s="101">
        <v>0.58333333333333337</v>
      </c>
      <c r="I22" s="144" t="s">
        <v>269</v>
      </c>
      <c r="J22" s="99" t="s">
        <v>255</v>
      </c>
      <c r="K22" s="105" t="s">
        <v>2</v>
      </c>
    </row>
    <row r="23" spans="2:11">
      <c r="B23" s="5"/>
      <c r="C23" s="101">
        <v>0.58333333333333337</v>
      </c>
      <c r="D23" s="102" t="s">
        <v>256</v>
      </c>
      <c r="E23" s="99" t="s">
        <v>255</v>
      </c>
      <c r="F23" s="102" t="s">
        <v>271</v>
      </c>
      <c r="G23" s="102"/>
      <c r="H23" s="101">
        <v>0.58333333333333337</v>
      </c>
      <c r="I23" s="102" t="s">
        <v>329</v>
      </c>
      <c r="J23" s="99" t="s">
        <v>255</v>
      </c>
      <c r="K23" s="105" t="s">
        <v>5</v>
      </c>
    </row>
    <row r="24" spans="2:11" ht="13.5" thickBot="1">
      <c r="B24" s="8"/>
      <c r="C24" s="9"/>
      <c r="D24" s="10"/>
      <c r="E24" s="9"/>
      <c r="F24" s="10"/>
      <c r="G24" s="10"/>
      <c r="H24" s="11"/>
      <c r="I24" s="10"/>
      <c r="J24" s="9"/>
      <c r="K24" s="107"/>
    </row>
    <row r="25" spans="2:11" ht="13.5" thickBot="1">
      <c r="B25" s="12"/>
      <c r="C25" s="12"/>
      <c r="D25" s="13"/>
      <c r="E25" s="12"/>
      <c r="F25" s="13"/>
      <c r="G25" s="13"/>
      <c r="H25" s="14"/>
      <c r="I25" s="13"/>
      <c r="J25" s="12"/>
      <c r="K25" s="13"/>
    </row>
    <row r="26" spans="2:11">
      <c r="B26" s="309">
        <v>42281</v>
      </c>
      <c r="C26" s="6" t="s">
        <v>11</v>
      </c>
      <c r="D26" s="100" t="s">
        <v>257</v>
      </c>
      <c r="E26" s="351" t="s">
        <v>69</v>
      </c>
      <c r="F26" s="351"/>
      <c r="G26" s="307" t="s">
        <v>520</v>
      </c>
      <c r="H26" s="4"/>
      <c r="I26" s="15"/>
      <c r="J26" s="3"/>
      <c r="K26" s="108"/>
    </row>
    <row r="27" spans="2:11">
      <c r="B27" s="6"/>
      <c r="C27" s="101">
        <v>0.375</v>
      </c>
      <c r="D27" s="102" t="s">
        <v>329</v>
      </c>
      <c r="E27" s="99" t="s">
        <v>255</v>
      </c>
      <c r="F27" s="102" t="s">
        <v>69</v>
      </c>
      <c r="G27" s="310"/>
      <c r="H27" s="101">
        <v>0.375</v>
      </c>
      <c r="I27" s="102" t="s">
        <v>70</v>
      </c>
      <c r="J27" s="99" t="s">
        <v>255</v>
      </c>
      <c r="K27" s="105" t="s">
        <v>5</v>
      </c>
    </row>
    <row r="28" spans="2:11">
      <c r="B28" s="6"/>
      <c r="C28" s="101">
        <v>0.375</v>
      </c>
      <c r="D28" s="102" t="s">
        <v>2</v>
      </c>
      <c r="E28" s="99" t="s">
        <v>255</v>
      </c>
      <c r="F28" s="102" t="s">
        <v>271</v>
      </c>
      <c r="G28" s="310"/>
      <c r="H28" s="101">
        <v>0.375</v>
      </c>
      <c r="I28" s="102" t="s">
        <v>256</v>
      </c>
      <c r="J28" s="99" t="s">
        <v>255</v>
      </c>
      <c r="K28" s="105" t="s">
        <v>269</v>
      </c>
    </row>
    <row r="29" spans="2:11">
      <c r="B29" s="6"/>
      <c r="C29" s="101">
        <v>0.58333333333333337</v>
      </c>
      <c r="D29" s="102" t="s">
        <v>329</v>
      </c>
      <c r="E29" s="99" t="s">
        <v>255</v>
      </c>
      <c r="F29" s="102" t="s">
        <v>271</v>
      </c>
      <c r="G29" s="310"/>
      <c r="H29" s="101">
        <v>0.58333333333333337</v>
      </c>
      <c r="I29" s="102" t="s">
        <v>70</v>
      </c>
      <c r="J29" s="99" t="s">
        <v>255</v>
      </c>
      <c r="K29" s="105" t="s">
        <v>269</v>
      </c>
    </row>
    <row r="30" spans="2:11">
      <c r="B30" s="6"/>
      <c r="C30" s="101">
        <v>0.58333333333333337</v>
      </c>
      <c r="D30" s="102" t="s">
        <v>2</v>
      </c>
      <c r="E30" s="99" t="s">
        <v>255</v>
      </c>
      <c r="F30" s="102" t="s">
        <v>69</v>
      </c>
      <c r="G30" s="310"/>
      <c r="H30" s="101">
        <v>0.58333333333333337</v>
      </c>
      <c r="I30" s="102" t="s">
        <v>256</v>
      </c>
      <c r="J30" s="99" t="s">
        <v>255</v>
      </c>
      <c r="K30" s="105" t="s">
        <v>5</v>
      </c>
    </row>
    <row r="31" spans="2:11" ht="13.5" thickBot="1">
      <c r="B31" s="6"/>
      <c r="C31" s="6"/>
      <c r="D31" s="6"/>
      <c r="E31" s="6"/>
      <c r="F31" s="6"/>
      <c r="G31" s="310"/>
      <c r="H31" s="9"/>
      <c r="I31" s="9"/>
      <c r="J31" s="9"/>
      <c r="K31" s="106"/>
    </row>
    <row r="32" spans="2:11">
      <c r="B32" s="6"/>
      <c r="C32" s="7"/>
      <c r="D32" s="308"/>
      <c r="E32" s="6"/>
      <c r="F32" s="308"/>
      <c r="G32" s="311"/>
    </row>
    <row r="33" spans="2:7">
      <c r="B33" s="6"/>
      <c r="C33" s="101">
        <v>0.375</v>
      </c>
      <c r="D33" s="102" t="s">
        <v>70</v>
      </c>
      <c r="E33" s="99" t="s">
        <v>255</v>
      </c>
      <c r="F33" s="102" t="s">
        <v>5</v>
      </c>
      <c r="G33" s="310"/>
    </row>
    <row r="34" spans="2:7">
      <c r="B34" s="6"/>
      <c r="C34" s="101">
        <v>0.375</v>
      </c>
      <c r="D34" s="102" t="s">
        <v>256</v>
      </c>
      <c r="E34" s="99" t="s">
        <v>255</v>
      </c>
      <c r="F34" s="102" t="s">
        <v>269</v>
      </c>
      <c r="G34" s="310"/>
    </row>
    <row r="35" spans="2:7">
      <c r="B35" s="6"/>
      <c r="C35" s="101">
        <v>0.58333333333333337</v>
      </c>
      <c r="D35" s="102" t="s">
        <v>70</v>
      </c>
      <c r="E35" s="99" t="s">
        <v>255</v>
      </c>
      <c r="F35" s="102" t="s">
        <v>269</v>
      </c>
      <c r="G35" s="310"/>
    </row>
    <row r="36" spans="2:7">
      <c r="B36" s="6"/>
      <c r="C36" s="101">
        <v>0.58333333333333337</v>
      </c>
      <c r="D36" s="102" t="s">
        <v>256</v>
      </c>
      <c r="E36" s="99" t="s">
        <v>255</v>
      </c>
      <c r="F36" s="102" t="s">
        <v>5</v>
      </c>
      <c r="G36" s="310"/>
    </row>
    <row r="37" spans="2:7">
      <c r="B37" s="6"/>
      <c r="C37" s="6"/>
      <c r="D37" s="6"/>
      <c r="E37" s="6"/>
      <c r="F37" s="6"/>
      <c r="G37" s="310"/>
    </row>
  </sheetData>
  <mergeCells count="10">
    <mergeCell ref="D2:J3"/>
    <mergeCell ref="E26:F26"/>
    <mergeCell ref="E5:F5"/>
    <mergeCell ref="J5:K5"/>
    <mergeCell ref="E12:F12"/>
    <mergeCell ref="J12:K12"/>
    <mergeCell ref="E19:F19"/>
    <mergeCell ref="J19:K19"/>
    <mergeCell ref="E8:F8"/>
    <mergeCell ref="J8:K8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16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C1:AX48"/>
  <sheetViews>
    <sheetView zoomScale="87" zoomScaleNormal="87" workbookViewId="0"/>
  </sheetViews>
  <sheetFormatPr defaultColWidth="9.1796875" defaultRowHeight="10"/>
  <cols>
    <col min="1" max="1" width="1.453125" style="174" customWidth="1"/>
    <col min="2" max="2" width="0.54296875" style="174" customWidth="1"/>
    <col min="3" max="3" width="6.26953125" style="174" customWidth="1"/>
    <col min="4" max="4" width="6.1796875" style="174" customWidth="1"/>
    <col min="5" max="28" width="3.26953125" style="174" customWidth="1"/>
    <col min="29" max="29" width="3" style="174" customWidth="1"/>
    <col min="30" max="31" width="2.26953125" style="174" hidden="1" customWidth="1"/>
    <col min="32" max="32" width="1.7265625" style="174" hidden="1" customWidth="1"/>
    <col min="33" max="33" width="2.1796875" style="174" hidden="1" customWidth="1"/>
    <col min="34" max="34" width="1.81640625" style="174" hidden="1" customWidth="1"/>
    <col min="35" max="35" width="2.1796875" style="174" hidden="1" customWidth="1"/>
    <col min="36" max="36" width="1.7265625" style="174" hidden="1" customWidth="1"/>
    <col min="37" max="37" width="2.1796875" style="174" hidden="1" customWidth="1"/>
    <col min="38" max="38" width="3.1796875" style="174" customWidth="1"/>
    <col min="39" max="39" width="22.453125" style="174" customWidth="1"/>
    <col min="40" max="40" width="9.7265625" style="174" bestFit="1" customWidth="1"/>
    <col min="41" max="41" width="7.7265625" style="174" hidden="1" customWidth="1"/>
    <col min="42" max="49" width="7.7265625" style="174" customWidth="1"/>
    <col min="50" max="16384" width="9.1796875" style="174"/>
  </cols>
  <sheetData>
    <row r="1" spans="3:50" ht="13.5" customHeight="1" thickBot="1"/>
    <row r="2" spans="3:50" ht="13.5" customHeight="1">
      <c r="C2" s="356" t="s">
        <v>501</v>
      </c>
      <c r="D2" s="357"/>
      <c r="E2" s="360" t="s">
        <v>502</v>
      </c>
      <c r="F2" s="375"/>
      <c r="G2" s="375"/>
      <c r="H2" s="361"/>
      <c r="I2" s="360" t="s">
        <v>97</v>
      </c>
      <c r="J2" s="375"/>
      <c r="K2" s="375"/>
      <c r="L2" s="361"/>
      <c r="M2" s="360" t="s">
        <v>0</v>
      </c>
      <c r="N2" s="375"/>
      <c r="O2" s="375"/>
      <c r="P2" s="361"/>
      <c r="Q2" s="360" t="s">
        <v>331</v>
      </c>
      <c r="R2" s="375"/>
      <c r="S2" s="375"/>
      <c r="T2" s="361"/>
      <c r="U2" s="360" t="s">
        <v>478</v>
      </c>
      <c r="V2" s="375"/>
      <c r="W2" s="375"/>
      <c r="X2" s="361"/>
      <c r="Y2" s="360" t="s">
        <v>479</v>
      </c>
      <c r="Z2" s="375"/>
      <c r="AA2" s="375"/>
      <c r="AB2" s="361"/>
      <c r="AL2" s="388" t="s">
        <v>501</v>
      </c>
      <c r="AM2" s="389"/>
      <c r="AN2" s="175" t="s">
        <v>484</v>
      </c>
      <c r="AO2" s="223"/>
      <c r="AP2" s="386" t="s">
        <v>485</v>
      </c>
      <c r="AQ2" s="386" t="s">
        <v>486</v>
      </c>
      <c r="AR2" s="386" t="s">
        <v>487</v>
      </c>
      <c r="AS2" s="382" t="s">
        <v>488</v>
      </c>
      <c r="AT2" s="383"/>
      <c r="AU2" s="382" t="s">
        <v>489</v>
      </c>
      <c r="AV2" s="383"/>
      <c r="AW2" s="378" t="s">
        <v>490</v>
      </c>
      <c r="AX2" s="380" t="s">
        <v>491</v>
      </c>
    </row>
    <row r="3" spans="3:50" ht="13.5" customHeight="1" thickBot="1">
      <c r="C3" s="358" t="s">
        <v>503</v>
      </c>
      <c r="D3" s="359"/>
      <c r="E3" s="364"/>
      <c r="F3" s="376"/>
      <c r="G3" s="376"/>
      <c r="H3" s="365"/>
      <c r="I3" s="364"/>
      <c r="J3" s="376"/>
      <c r="K3" s="376"/>
      <c r="L3" s="365"/>
      <c r="M3" s="364"/>
      <c r="N3" s="376"/>
      <c r="O3" s="376"/>
      <c r="P3" s="365"/>
      <c r="Q3" s="364"/>
      <c r="R3" s="376"/>
      <c r="S3" s="376"/>
      <c r="T3" s="365"/>
      <c r="U3" s="364"/>
      <c r="V3" s="376"/>
      <c r="W3" s="376"/>
      <c r="X3" s="365"/>
      <c r="Y3" s="364"/>
      <c r="Z3" s="376"/>
      <c r="AA3" s="376"/>
      <c r="AB3" s="365"/>
      <c r="AL3" s="390" t="s">
        <v>503</v>
      </c>
      <c r="AM3" s="391"/>
      <c r="AN3" s="176" t="s">
        <v>492</v>
      </c>
      <c r="AO3" s="177"/>
      <c r="AP3" s="387"/>
      <c r="AQ3" s="387"/>
      <c r="AR3" s="387"/>
      <c r="AS3" s="384"/>
      <c r="AT3" s="385"/>
      <c r="AU3" s="384"/>
      <c r="AV3" s="385"/>
      <c r="AW3" s="379"/>
      <c r="AX3" s="381"/>
    </row>
    <row r="4" spans="3:50" ht="13.5" customHeight="1">
      <c r="C4" s="360" t="s">
        <v>502</v>
      </c>
      <c r="D4" s="361"/>
      <c r="E4" s="366"/>
      <c r="F4" s="367"/>
      <c r="G4" s="367"/>
      <c r="H4" s="368"/>
      <c r="I4" s="354">
        <f>IF(I5&gt;J5,1,0)+IF(I6&gt;J6,1,0)+IF(I7&gt;J7,1,0)+IF(K5&gt;L5,1,0)+IF(K6&gt;L6,1,0)+IF(K7&gt;L7,1,0)</f>
        <v>3</v>
      </c>
      <c r="J4" s="355"/>
      <c r="K4" s="355">
        <f>IF(J5&gt;I5,1,0)+IF(J6&gt;I6,1,0)+IF(J7&gt;I7,1,0)+IF(L5&gt;K5,1,0)+IF(L6&gt;K6,1,0)+IF(L7&gt;K7,1,0)</f>
        <v>3</v>
      </c>
      <c r="L4" s="377"/>
      <c r="M4" s="354">
        <f>IF(M5&gt;N5,1,0)+IF(M6&gt;N6,1,0)+IF(M7&gt;N7,1,0)+IF(O5&gt;P5,1,0)+IF(O6&gt;P6,1,0)+IF(O7&gt;P7,1,0)</f>
        <v>1</v>
      </c>
      <c r="N4" s="355"/>
      <c r="O4" s="355">
        <f>IF(N5&gt;M5,1,0)+IF(N6&gt;M6,1,0)+IF(N7&gt;M7,1,0)+IF(P5&gt;O5,1,0)+IF(P6&gt;O6,1,0)+IF(P7&gt;O7,1,0)</f>
        <v>5</v>
      </c>
      <c r="P4" s="377"/>
      <c r="Q4" s="354">
        <f>IF(Q5&gt;R5,1,0)+IF(Q6&gt;R6,1,0)+IF(Q7&gt;R7,1,0)+IF(S5&gt;T5,1,0)+IF(S6&gt;T6,1,0)+IF(S7&gt;T7,1,0)</f>
        <v>2</v>
      </c>
      <c r="R4" s="355"/>
      <c r="S4" s="355">
        <f>IF(R5&gt;Q5,1,0)+IF(R6&gt;Q6,1,0)+IF(R7&gt;Q7,1,0)+IF(T5&gt;S5,1,0)+IF(T6&gt;S6,1,0)+IF(T7&gt;S7,1,0)</f>
        <v>4</v>
      </c>
      <c r="T4" s="377"/>
      <c r="U4" s="354">
        <f>IF(U5&gt;V5,1,0)+IF(U6&gt;V6,1,0)+IF(U7&gt;V7,1,0)+IF(W5&gt;X5,1,0)+IF(W6&gt;X6,1,0)+IF(W7&gt;X7,1,0)</f>
        <v>2</v>
      </c>
      <c r="V4" s="355"/>
      <c r="W4" s="355">
        <f>IF(V5&gt;U5,1,0)+IF(V6&gt;U6,1,0)+IF(V7&gt;U7,1,0)+IF(X5&gt;W5,1,0)+IF(X6&gt;W6,1,0)+IF(X7&gt;W7,1,0)</f>
        <v>4</v>
      </c>
      <c r="X4" s="377"/>
      <c r="Y4" s="354">
        <f>IF(Y5&gt;Z5,1,0)+IF(Y6&gt;Z6,1,0)+IF(Y7&gt;Z7,1,0)+IF(AA5&gt;AB5,1,0)+IF(AA6&gt;AB6,1,0)+IF(AA7&gt;AB7,1,0)</f>
        <v>3</v>
      </c>
      <c r="Z4" s="355"/>
      <c r="AA4" s="355">
        <f>IF(Z5&gt;Y5,1,0)+IF(Z6&gt;Y6,1,0)+IF(Z7&gt;Y7,1,0)+IF(AB5&gt;AA5,1,0)+IF(AB6&gt;AA6,1,0)+IF(AB7&gt;AA7,1,0)</f>
        <v>3</v>
      </c>
      <c r="AB4" s="377"/>
      <c r="AL4" s="178">
        <v>1</v>
      </c>
      <c r="AM4" s="179" t="s">
        <v>331</v>
      </c>
      <c r="AN4" s="238">
        <f>SUM($E$16:$P$16,$U$16:$AB$16)/6</f>
        <v>5</v>
      </c>
      <c r="AO4" s="232"/>
      <c r="AP4" s="232">
        <f>COUNTIF($E$16,"&gt;3")+COUNTIF($I$16,"&gt;3")+COUNTIF($M$16,"&gt;3")+COUNTIF($U$16,"&gt;3")+COUNTIF($Y$16,"&gt;3")</f>
        <v>3</v>
      </c>
      <c r="AQ4" s="232">
        <f>COUNTIF($E$16:$P$16,3)/2+COUNTIF($U$16:$AB$16,3)/2</f>
        <v>2</v>
      </c>
      <c r="AR4" s="232">
        <f>COUNTIF($G$16,"&gt;3")+COUNTIF($K$16,"&gt;3")+COUNTIF($O$16,"&gt;3")+COUNTIF($W$16,"&gt;3")+COUNTIF($AA$16,"&gt;3")</f>
        <v>0</v>
      </c>
      <c r="AS4" s="232">
        <f>SUM($E$16,$I$16,$M$16,$U$16,$Y$16)</f>
        <v>20</v>
      </c>
      <c r="AT4" s="232">
        <f>SUM($G$16,$K$16,$O$16,$W$16,$AA$16)</f>
        <v>10</v>
      </c>
      <c r="AU4" s="232">
        <f>SUM($E$17:$E$19,$G$17:$G$19,$I$17:$I$19,$K$17:$K$19,$O$17:$O$19,$M$17:$M$19,$U$17:$U$19,$W$17:$W$19,$Y$17:$Y$19,$AA$17:$AA$19)</f>
        <v>338</v>
      </c>
      <c r="AV4" s="232">
        <f>SUM($F$17:$F$19,$H$17:$H$19,$J$17:$J$19,$L$17:$L$19,$P$17:$P$19,$N$17:$N$19,$V$17:$V$19,$X$17:$X$19,$Z$17:$Z$19,$AB$17:$AB$19)</f>
        <v>231</v>
      </c>
      <c r="AW4" s="180">
        <f t="shared" ref="AW4:AW9" si="0">2*AP4+AQ4</f>
        <v>8</v>
      </c>
      <c r="AX4" s="181">
        <f t="shared" ref="AX4:AX9" si="1">AW4*100+AS4-AT4+(AU4-AV4)/1000</f>
        <v>810.10699999999997</v>
      </c>
    </row>
    <row r="5" spans="3:50" ht="13.5" customHeight="1">
      <c r="C5" s="362"/>
      <c r="D5" s="363"/>
      <c r="E5" s="369"/>
      <c r="F5" s="370"/>
      <c r="G5" s="370"/>
      <c r="H5" s="371"/>
      <c r="I5" s="182">
        <v>3</v>
      </c>
      <c r="J5" s="183">
        <v>13</v>
      </c>
      <c r="K5" s="184">
        <v>13</v>
      </c>
      <c r="L5" s="185">
        <v>6</v>
      </c>
      <c r="M5" s="182">
        <v>11</v>
      </c>
      <c r="N5" s="183">
        <v>13</v>
      </c>
      <c r="O5" s="184">
        <v>2</v>
      </c>
      <c r="P5" s="185">
        <v>13</v>
      </c>
      <c r="Q5" s="182">
        <v>13</v>
      </c>
      <c r="R5" s="183">
        <v>3</v>
      </c>
      <c r="S5" s="184">
        <v>7</v>
      </c>
      <c r="T5" s="185">
        <v>13</v>
      </c>
      <c r="U5" s="182">
        <v>8</v>
      </c>
      <c r="V5" s="184">
        <v>10</v>
      </c>
      <c r="W5" s="186">
        <v>13</v>
      </c>
      <c r="X5" s="185">
        <v>9</v>
      </c>
      <c r="Y5" s="182">
        <v>8</v>
      </c>
      <c r="Z5" s="183">
        <v>13</v>
      </c>
      <c r="AA5" s="184">
        <v>13</v>
      </c>
      <c r="AB5" s="185">
        <v>4</v>
      </c>
      <c r="AL5" s="191">
        <v>2</v>
      </c>
      <c r="AM5" s="179" t="s">
        <v>478</v>
      </c>
      <c r="AN5" s="239">
        <f>SUM($E$20:$T$20,$Y$20:$AB$20)/6</f>
        <v>5</v>
      </c>
      <c r="AO5" s="240"/>
      <c r="AP5" s="234">
        <f>COUNTIF($E$20,"&gt;3")+COUNTIF($I$20,"&gt;3")+COUNTIF($M$20,"&gt;3")+COUNTIF($Q$20,"&gt;3")+COUNTIF($Y$20,"&gt;3")</f>
        <v>3</v>
      </c>
      <c r="AQ5" s="234">
        <f>COUNTIF($E$20:$T$20,3)/2+COUNTIF($Y$20:$AB$20,3)/2</f>
        <v>2</v>
      </c>
      <c r="AR5" s="234">
        <f>COUNTIF($G$20,"&gt;3")+COUNTIF($K$20,"&gt;3")+COUNTIF($O$20,"&gt;3")+COUNTIF($S$20,"&gt;3")+COUNTIF($AA$20,"&gt;3")</f>
        <v>0</v>
      </c>
      <c r="AS5" s="234">
        <f>SUM($E$20,$I$20,$M$20,$Q$20,$Y$20)</f>
        <v>18</v>
      </c>
      <c r="AT5" s="234">
        <f>SUM($G$20,$K$20,$O$20,$S$20,$AA$20)</f>
        <v>12</v>
      </c>
      <c r="AU5" s="234">
        <f>SUM($E$21:$E$23,$G$21:$G$23,$I$21:$I$23,$K$21:$K$23,$M$21:$M$23,$O$21:$O$23,$Q$21:$Q$23,$S$21:$S$23,$Y$21:$Y$23,$AA$21:$AA$23)</f>
        <v>306</v>
      </c>
      <c r="AV5" s="234">
        <f>SUM($F$21:$F$23,$H$21:$H$23,$J$21:$J$23,$L$21:$L$23,$N$21:$N$23,$P$21:$P$23,$R$21:$R$23,$T$21:$T$23,$Z$21:$Z$23,$AB$21:$AB$23)</f>
        <v>282</v>
      </c>
      <c r="AW5" s="192">
        <f t="shared" si="0"/>
        <v>8</v>
      </c>
      <c r="AX5" s="193">
        <f t="shared" si="1"/>
        <v>806.024</v>
      </c>
    </row>
    <row r="6" spans="3:50" ht="13.5" customHeight="1">
      <c r="C6" s="362"/>
      <c r="D6" s="363"/>
      <c r="E6" s="369"/>
      <c r="F6" s="370"/>
      <c r="G6" s="370"/>
      <c r="H6" s="371"/>
      <c r="I6" s="194">
        <v>13</v>
      </c>
      <c r="J6" s="195">
        <v>4</v>
      </c>
      <c r="K6" s="196">
        <v>10</v>
      </c>
      <c r="L6" s="197">
        <v>13</v>
      </c>
      <c r="M6" s="194">
        <v>3</v>
      </c>
      <c r="N6" s="195">
        <v>13</v>
      </c>
      <c r="O6" s="196">
        <v>13</v>
      </c>
      <c r="P6" s="197">
        <v>10</v>
      </c>
      <c r="Q6" s="194">
        <v>7</v>
      </c>
      <c r="R6" s="195">
        <v>13</v>
      </c>
      <c r="S6" s="196">
        <v>6</v>
      </c>
      <c r="T6" s="197">
        <v>13</v>
      </c>
      <c r="U6" s="194">
        <v>10</v>
      </c>
      <c r="V6" s="196">
        <v>13</v>
      </c>
      <c r="W6" s="198">
        <v>11</v>
      </c>
      <c r="X6" s="197">
        <v>13</v>
      </c>
      <c r="Y6" s="194">
        <v>9</v>
      </c>
      <c r="Z6" s="195">
        <v>13</v>
      </c>
      <c r="AA6" s="196">
        <v>6</v>
      </c>
      <c r="AB6" s="197">
        <v>13</v>
      </c>
      <c r="AL6" s="191">
        <v>3</v>
      </c>
      <c r="AM6" s="179" t="s">
        <v>0</v>
      </c>
      <c r="AN6" s="239">
        <f>SUM($E$12:$L$12,$Q$12:$AB$12)/6</f>
        <v>5</v>
      </c>
      <c r="AO6" s="234"/>
      <c r="AP6" s="234">
        <f>COUNTIF($E$12,"&gt;3")+COUNTIF($I$12,"&gt;3")+COUNTIF($Q$12,"&gt;3")+COUNTIF($U$12,"&gt;3")+COUNTIF($Y$12,"&gt;3")</f>
        <v>2</v>
      </c>
      <c r="AQ6" s="234">
        <f>COUNTIF($E$12:$L$12,3)/2+COUNTIF($Q$12:$AB$12,3)/2</f>
        <v>2</v>
      </c>
      <c r="AR6" s="234">
        <f>COUNTIF($G$12,"&gt;3")+COUNTIF($K$12,"&gt;3")+COUNTIF($S$12,"&gt;3")+COUNTIF($W$12,"&gt;3")+COUNTIF($AA$12,"&gt;3")</f>
        <v>1</v>
      </c>
      <c r="AS6" s="234">
        <f>SUM($E$12,$I$12,$Q$12,$U$12,$Y$12)</f>
        <v>19</v>
      </c>
      <c r="AT6" s="234">
        <f>SUM($G$12,$K$12,$S$12,$W$12,$AA$12)</f>
        <v>11</v>
      </c>
      <c r="AU6" s="234">
        <f>SUM($E$13:$E$15,$I$13:$I$15,$G$13:$G$15,$K$13:$K$15,$Q$13:$Q$15,$S$13:$S$15,$U$13:$U$15,$W$13:$W$15,$Y$13:$Y$15,$AA$13:$AA$15)</f>
        <v>326</v>
      </c>
      <c r="AV6" s="234">
        <f>SUM($F$13:$F$15,$J$13:$J$15,$H$13:$H$15,$L$13:$L$15,$R$13:$R$15,$T$13:$T$15,$V$13:$V$15,$X$13:$X$15,$Z$13:$Z$15,$AB$13:$AB$15)</f>
        <v>278</v>
      </c>
      <c r="AW6" s="192">
        <f t="shared" si="0"/>
        <v>6</v>
      </c>
      <c r="AX6" s="193">
        <f t="shared" si="1"/>
        <v>608.048</v>
      </c>
    </row>
    <row r="7" spans="3:50" ht="13.5" customHeight="1" thickBot="1">
      <c r="C7" s="364"/>
      <c r="D7" s="365"/>
      <c r="E7" s="372"/>
      <c r="F7" s="373"/>
      <c r="G7" s="373"/>
      <c r="H7" s="374"/>
      <c r="I7" s="199">
        <v>7</v>
      </c>
      <c r="J7" s="200">
        <v>13</v>
      </c>
      <c r="K7" s="201">
        <v>13</v>
      </c>
      <c r="L7" s="202">
        <v>5</v>
      </c>
      <c r="M7" s="199">
        <v>7</v>
      </c>
      <c r="N7" s="200">
        <v>13</v>
      </c>
      <c r="O7" s="201">
        <v>9</v>
      </c>
      <c r="P7" s="202">
        <v>13</v>
      </c>
      <c r="Q7" s="199">
        <v>1</v>
      </c>
      <c r="R7" s="200">
        <v>13</v>
      </c>
      <c r="S7" s="201">
        <v>13</v>
      </c>
      <c r="T7" s="202">
        <v>8</v>
      </c>
      <c r="U7" s="199">
        <v>13</v>
      </c>
      <c r="V7" s="201">
        <v>4</v>
      </c>
      <c r="W7" s="203">
        <v>1</v>
      </c>
      <c r="X7" s="202">
        <v>13</v>
      </c>
      <c r="Y7" s="199">
        <v>13</v>
      </c>
      <c r="Z7" s="200">
        <v>12</v>
      </c>
      <c r="AA7" s="201">
        <v>13</v>
      </c>
      <c r="AB7" s="202">
        <v>4</v>
      </c>
      <c r="AL7" s="191">
        <v>4</v>
      </c>
      <c r="AM7" s="179" t="s">
        <v>479</v>
      </c>
      <c r="AN7" s="239">
        <f>SUM($E$24:$X$24)/6</f>
        <v>5</v>
      </c>
      <c r="AO7" s="240"/>
      <c r="AP7" s="234">
        <f>COUNTIF($E$24,"&gt;3")+COUNTIF($I$24,"&gt;3")+COUNTIF($M$24,"&gt;3")+COUNTIF($Q$24,"&gt;3")+COUNTIF($U$24,"&gt;3")</f>
        <v>1</v>
      </c>
      <c r="AQ7" s="234">
        <f>COUNTIF($E$24:$X$24,3)/2</f>
        <v>3</v>
      </c>
      <c r="AR7" s="234">
        <f>COUNTIF($G$24,"&gt;3")+COUNTIF($K$24,"&gt;3")+COUNTIF($O$24,"&gt;3")+COUNTIF($S$24,"&gt;3")+COUNTIF($W$24,"&gt;3")</f>
        <v>1</v>
      </c>
      <c r="AS7" s="234">
        <f>SUM($E$24,$I$24,$M$24,$Q$24,$U$24)</f>
        <v>17</v>
      </c>
      <c r="AT7" s="234">
        <f>SUM($G$24,$K$24,$O$24,$S$24,$W$24)</f>
        <v>13</v>
      </c>
      <c r="AU7" s="234">
        <f>SUM($E$25:$E$27,$G$25:$G$27,$I$25:$I$27,$K$25:$K$27,$M$25:$M$27,$W$25:$W$27,$U$25:$U$27,$S$25:$S$27,$Q$25:$Q$27,$O$25:$O$27)</f>
        <v>322</v>
      </c>
      <c r="AV7" s="234">
        <f>SUM($F$25:$F$27,$H$25:$H$27,$J$25:$J$27,$L$25:$L$27,$N$25:$N$27,$X$25:$X$27,$V$25:$V$27,$T$25:$T$27,$R$25:$R$27,$P$25:$P$27)</f>
        <v>287</v>
      </c>
      <c r="AW7" s="192">
        <f t="shared" si="0"/>
        <v>5</v>
      </c>
      <c r="AX7" s="193">
        <f t="shared" si="1"/>
        <v>504.03500000000003</v>
      </c>
    </row>
    <row r="8" spans="3:50" ht="13.5" customHeight="1">
      <c r="C8" s="360" t="s">
        <v>97</v>
      </c>
      <c r="D8" s="375"/>
      <c r="E8" s="354">
        <f>IF(E9&gt;F9,1,0)+IF(E10&gt;F10,1,0)+IF(E11&gt;F11,1,0)+IF(G9&gt;H9,1,0)+IF(G10&gt;H10,1,0)+IF(G11&gt;H11,1,0)</f>
        <v>3</v>
      </c>
      <c r="F8" s="355"/>
      <c r="G8" s="397">
        <f>IF(F9&gt;E9,1,0)+IF(F10&gt;E10,1,0)+IF(F11&gt;E11,1,0)+IF(H9&gt;G9,1,0)+IF(H10&gt;G10,1,0)+IF(H11&gt;G11,1,0)</f>
        <v>3</v>
      </c>
      <c r="H8" s="377"/>
      <c r="I8" s="398"/>
      <c r="J8" s="399"/>
      <c r="K8" s="399"/>
      <c r="L8" s="400"/>
      <c r="M8" s="354">
        <f>IF(M9&gt;N9,1,0)+IF(M10&gt;N10,1,0)+IF(M11&gt;N11,1,0)+IF(O9&gt;P9,1,0)+IF(O10&gt;P10,1,0)+IF(O11&gt;P11,1,0)</f>
        <v>0</v>
      </c>
      <c r="N8" s="355"/>
      <c r="O8" s="355">
        <f>IF(N9&gt;M9,1,0)+IF(N10&gt;M10,1,0)+IF(N11&gt;M11,1,0)+IF(P9&gt;O9,1,0)+IF(P10&gt;O10,1,0)+IF(P11&gt;O11,1,0)</f>
        <v>6</v>
      </c>
      <c r="P8" s="377"/>
      <c r="Q8" s="354">
        <f>IF(Q9&gt;R9,1,0)+IF(Q10&gt;R10,1,0)+IF(Q11&gt;R11,1,0)+IF(S9&gt;T9,1,0)+IF(S10&gt;T10,1,0)+IF(S11&gt;T11,1,0)</f>
        <v>0</v>
      </c>
      <c r="R8" s="355"/>
      <c r="S8" s="355">
        <f>IF(R9&gt;Q9,1,0)+IF(R10&gt;Q10,1,0)+IF(R11&gt;Q11,1,0)+IF(T9&gt;S9,1,0)+IF(T10&gt;S10,1,0)+IF(T11&gt;S11,1,0)</f>
        <v>6</v>
      </c>
      <c r="T8" s="377"/>
      <c r="U8" s="354">
        <f>IF(U9&gt;V9,1,0)+IF(U10&gt;V10,1,0)+IF(U11&gt;V11,1,0)+IF(W9&gt;X9,1,0)+IF(W10&gt;X10,1,0)+IF(W11&gt;X11,1,0)</f>
        <v>2</v>
      </c>
      <c r="V8" s="355"/>
      <c r="W8" s="355">
        <f>IF(V9&gt;U9,1,0)+IF(V10&gt;U10,1,0)+IF(V11&gt;U11,1,0)+IF(X9&gt;W9,1,0)+IF(X10&gt;W10,1,0)+IF(X11&gt;W11,1,0)</f>
        <v>4</v>
      </c>
      <c r="X8" s="377"/>
      <c r="Y8" s="354">
        <f>IF(Y9&gt;Z9,1,0)+IF(Y10&gt;Z10,1,0)+IF(Y11&gt;Z11,1,0)+IF(AA9&gt;AB9,1,0)+IF(AA10&gt;AB10,1,0)+IF(AA11&gt;AB11,1,0)</f>
        <v>0</v>
      </c>
      <c r="Z8" s="355"/>
      <c r="AA8" s="355">
        <f>IF(Z9&gt;Y9,1,0)+IF(Z10&gt;Y10,1,0)+IF(Z11&gt;Y11,1,0)+IF(AB9&gt;AA9,1,0)+IF(AB10&gt;AA10,1,0)+IF(AB11&gt;AA11,1,0)</f>
        <v>6</v>
      </c>
      <c r="AB8" s="377"/>
      <c r="AL8" s="191">
        <v>5</v>
      </c>
      <c r="AM8" s="208" t="s">
        <v>502</v>
      </c>
      <c r="AN8" s="239">
        <f>SUM($I$4:$AB$4)/6</f>
        <v>5</v>
      </c>
      <c r="AO8" s="234"/>
      <c r="AP8" s="234">
        <f>COUNTIF($I$4,"&gt;3")+COUNTIF($M$4,"&gt;3")+COUNTIF($Q$4,"&gt;3")+COUNTIF($U$4,"&gt;3")+COUNTIF($Y$4,"&gt;3")</f>
        <v>0</v>
      </c>
      <c r="AQ8" s="234">
        <f>COUNTIF($I$4:$AB$4,3)/2</f>
        <v>2</v>
      </c>
      <c r="AR8" s="234">
        <f>COUNTIF($K$4,"&gt;3")+COUNTIF($O$4,"&gt;3")+COUNTIF($S$4,"&gt;3")+COUNTIF($W$4,"&gt;3")+COUNTIF($AA$4,"&gt;3")</f>
        <v>3</v>
      </c>
      <c r="AS8" s="234">
        <f>SUM($I$4,$M$4,$Q$4,$U$4,$Y$4)</f>
        <v>11</v>
      </c>
      <c r="AT8" s="234">
        <f>SUM($K$4,$O$4,$S$4,$W$4,$AA$4)</f>
        <v>19</v>
      </c>
      <c r="AU8" s="234">
        <f>SUM($I$5:$I$7,$M$5:$M$7,$Q$5:$Q$7,$K$5:$K$7,$S$5:$S$7,$U$5:$U$7,$W$5:$W$7,$Y$5:$Y$7,$AA$5:$AA$7,$O$5:$O$7)</f>
        <v>269</v>
      </c>
      <c r="AV8" s="234">
        <f>SUM($AB$5:$AB$7,$Z$5:$Z$7,$X$5:$X$7,$V$5:$V$7,$T$5:$T$7,$R$5:$R$7,$P$5:$P$7,$N$5:$N$7,$L$5:$L$7,$J$5:$J$7)</f>
        <v>313</v>
      </c>
      <c r="AW8" s="192">
        <f t="shared" si="0"/>
        <v>2</v>
      </c>
      <c r="AX8" s="193">
        <f t="shared" si="1"/>
        <v>191.95599999999999</v>
      </c>
    </row>
    <row r="9" spans="3:50" ht="13.5" customHeight="1" thickBot="1">
      <c r="C9" s="362"/>
      <c r="D9" s="396"/>
      <c r="E9" s="194">
        <f>J5</f>
        <v>13</v>
      </c>
      <c r="F9" s="195">
        <f>I5</f>
        <v>3</v>
      </c>
      <c r="G9" s="196">
        <f>L5</f>
        <v>6</v>
      </c>
      <c r="H9" s="197">
        <f>K5</f>
        <v>13</v>
      </c>
      <c r="I9" s="369"/>
      <c r="J9" s="370"/>
      <c r="K9" s="370"/>
      <c r="L9" s="401"/>
      <c r="M9" s="182">
        <v>6</v>
      </c>
      <c r="N9" s="183">
        <v>13</v>
      </c>
      <c r="O9" s="184">
        <v>10</v>
      </c>
      <c r="P9" s="185">
        <v>13</v>
      </c>
      <c r="Q9" s="182">
        <v>1</v>
      </c>
      <c r="R9" s="183">
        <v>13</v>
      </c>
      <c r="S9" s="184">
        <v>0</v>
      </c>
      <c r="T9" s="185">
        <v>13</v>
      </c>
      <c r="U9" s="182">
        <v>3</v>
      </c>
      <c r="V9" s="184">
        <v>13</v>
      </c>
      <c r="W9" s="186">
        <v>13</v>
      </c>
      <c r="X9" s="185">
        <v>9</v>
      </c>
      <c r="Y9" s="182">
        <v>11</v>
      </c>
      <c r="Z9" s="183">
        <v>12</v>
      </c>
      <c r="AA9" s="184">
        <v>1</v>
      </c>
      <c r="AB9" s="185">
        <v>13</v>
      </c>
      <c r="AL9" s="211">
        <v>6</v>
      </c>
      <c r="AM9" s="212" t="s">
        <v>97</v>
      </c>
      <c r="AN9" s="241">
        <f>SUM($E$8:$H$8,$M$8:$AB$8)/6</f>
        <v>5</v>
      </c>
      <c r="AO9" s="237"/>
      <c r="AP9" s="237">
        <f>COUNTIF($E$8,"&gt;3")+COUNTIF($M$8,"&gt;3")+COUNTIF($Q$8,"&gt;3")+COUNTIF($U$8,"&gt;3")+COUNTIF($Y$8,"&gt;3")</f>
        <v>0</v>
      </c>
      <c r="AQ9" s="237">
        <f>COUNTIF($E$8:$H$8,3)/2+COUNTIF($M$8:$AB$8,3)/2</f>
        <v>1</v>
      </c>
      <c r="AR9" s="237">
        <f>COUNTIF($G$8,"&gt;3")+COUNTIF($O$8,"&gt;3")+COUNTIF($S$8,"&gt;3")+COUNTIF($W$8,"&gt;3")+COUNTIF($AA$8,"&gt;3")</f>
        <v>4</v>
      </c>
      <c r="AS9" s="237">
        <f>SUM($E$8,$M$8,$Q$8,$U$8,$Y$8)</f>
        <v>5</v>
      </c>
      <c r="AT9" s="237">
        <f>SUM($G$8,$O$8,$S$8,$W$8,$AA$8)</f>
        <v>25</v>
      </c>
      <c r="AU9" s="237">
        <f>SUM($E$9:$E$11,$G$9:$G$11,$M$9:$M$11,$O$9:$O$11,$Q$9:$Q$11,$S$9:$S$11,$U$9:$U$11,$W$9:$W$11,$Y$9:$Y$11,$AA$9:$AA$11)</f>
        <v>193</v>
      </c>
      <c r="AV9" s="237">
        <f>SUM($F$9:$F$11,$H$9:$H$11,$N$9:$N$11,$P$9:$P$11,$R$9:$R$11,$T$9:$T$11,$V$9:$V$11,$X$9:$X$11,$Z$9:$Z$11,$AB$9:AB$11)</f>
        <v>363</v>
      </c>
      <c r="AW9" s="228">
        <f t="shared" si="0"/>
        <v>1</v>
      </c>
      <c r="AX9" s="213">
        <f t="shared" si="1"/>
        <v>79.83</v>
      </c>
    </row>
    <row r="10" spans="3:50" ht="13.5" customHeight="1">
      <c r="C10" s="362"/>
      <c r="D10" s="396"/>
      <c r="E10" s="194">
        <f>J6</f>
        <v>4</v>
      </c>
      <c r="F10" s="195">
        <f>I6</f>
        <v>13</v>
      </c>
      <c r="G10" s="196">
        <f>L6</f>
        <v>13</v>
      </c>
      <c r="H10" s="197">
        <f>K6</f>
        <v>10</v>
      </c>
      <c r="I10" s="369"/>
      <c r="J10" s="370"/>
      <c r="K10" s="370"/>
      <c r="L10" s="401"/>
      <c r="M10" s="194">
        <v>5</v>
      </c>
      <c r="N10" s="195">
        <v>13</v>
      </c>
      <c r="O10" s="196">
        <v>0</v>
      </c>
      <c r="P10" s="197">
        <v>13</v>
      </c>
      <c r="Q10" s="194">
        <v>8</v>
      </c>
      <c r="R10" s="195">
        <v>13</v>
      </c>
      <c r="S10" s="196">
        <v>0</v>
      </c>
      <c r="T10" s="197">
        <v>13</v>
      </c>
      <c r="U10" s="194">
        <v>11</v>
      </c>
      <c r="V10" s="196">
        <v>10</v>
      </c>
      <c r="W10" s="198">
        <v>6</v>
      </c>
      <c r="X10" s="197">
        <v>13</v>
      </c>
      <c r="Y10" s="194">
        <v>12</v>
      </c>
      <c r="Z10" s="195">
        <v>13</v>
      </c>
      <c r="AA10" s="196">
        <v>1</v>
      </c>
      <c r="AB10" s="197">
        <v>13</v>
      </c>
    </row>
    <row r="11" spans="3:50" ht="13.5" customHeight="1" thickBot="1">
      <c r="C11" s="364"/>
      <c r="D11" s="376"/>
      <c r="E11" s="199">
        <f>J7</f>
        <v>13</v>
      </c>
      <c r="F11" s="200">
        <f>I7</f>
        <v>7</v>
      </c>
      <c r="G11" s="201">
        <f>L7</f>
        <v>5</v>
      </c>
      <c r="H11" s="202">
        <f>K7</f>
        <v>13</v>
      </c>
      <c r="I11" s="402"/>
      <c r="J11" s="403"/>
      <c r="K11" s="403"/>
      <c r="L11" s="404"/>
      <c r="M11" s="199">
        <v>7</v>
      </c>
      <c r="N11" s="200">
        <v>13</v>
      </c>
      <c r="O11" s="201">
        <v>1</v>
      </c>
      <c r="P11" s="202">
        <v>13</v>
      </c>
      <c r="Q11" s="199">
        <v>6</v>
      </c>
      <c r="R11" s="200">
        <v>13</v>
      </c>
      <c r="S11" s="201">
        <v>3</v>
      </c>
      <c r="T11" s="202">
        <v>13</v>
      </c>
      <c r="U11" s="199">
        <v>2</v>
      </c>
      <c r="V11" s="201">
        <v>13</v>
      </c>
      <c r="W11" s="203">
        <v>9</v>
      </c>
      <c r="X11" s="202">
        <v>13</v>
      </c>
      <c r="Y11" s="199">
        <v>12</v>
      </c>
      <c r="Z11" s="200">
        <v>13</v>
      </c>
      <c r="AA11" s="201">
        <v>11</v>
      </c>
      <c r="AB11" s="202">
        <v>13</v>
      </c>
    </row>
    <row r="12" spans="3:50" ht="13.5" customHeight="1">
      <c r="C12" s="360" t="s">
        <v>0</v>
      </c>
      <c r="D12" s="361"/>
      <c r="E12" s="392">
        <f>IF(E13&gt;F13,1,0)+IF(E14&gt;F14,1,0)+IF(E15&gt;F15,1,0)+IF(G13&gt;H13,1,0)+IF(G14&gt;H14,1,0)+IF(G15&gt;H15,1,0)</f>
        <v>5</v>
      </c>
      <c r="F12" s="393"/>
      <c r="G12" s="394">
        <f>IF(F13&gt;E13,1,0)+IF(F14&gt;E14,1,0)+IF(F15&gt;E15,1,0)+IF(H13&gt;G13,1,0)+IF(H14&gt;G14,1,0)+IF(H15&gt;G15,1,0)</f>
        <v>1</v>
      </c>
      <c r="H12" s="395"/>
      <c r="I12" s="354">
        <f>IF(I13&gt;J13,1,0)+IF(I14&gt;J14,1,0)+IF(I15&gt;J15,1,0)+IF(K13&gt;L13,1,0)+IF(K14&gt;L14,1,0)+IF(K15&gt;L15,1,0)</f>
        <v>6</v>
      </c>
      <c r="J12" s="355"/>
      <c r="K12" s="397">
        <f>IF(J13&gt;I13,1,0)+IF(J14&gt;I14,1,0)+IF(J15&gt;I15,1,0)+IF(L13&gt;K13,1,0)+IF(L14&gt;K14,1,0)+IF(L15&gt;K15,1,0)</f>
        <v>0</v>
      </c>
      <c r="L12" s="377"/>
      <c r="M12" s="366"/>
      <c r="N12" s="367"/>
      <c r="O12" s="367"/>
      <c r="P12" s="368"/>
      <c r="Q12" s="354">
        <f>IF(Q13&gt;R13,1,0)+IF(Q14&gt;R14,1,0)+IF(Q15&gt;R15,1,0)+IF(S13&gt;T13,1,0)+IF(S14&gt;T14,1,0)+IF(S15&gt;T15,1,0)</f>
        <v>3</v>
      </c>
      <c r="R12" s="355"/>
      <c r="S12" s="355">
        <f>IF(R13&gt;Q13,1,0)+IF(R14&gt;Q14,1,0)+IF(R15&gt;Q15,1,0)+IF(T13&gt;S13,1,0)+IF(T14&gt;S14,1,0)+IF(T15&gt;S15,1,0)</f>
        <v>3</v>
      </c>
      <c r="T12" s="377"/>
      <c r="U12" s="354">
        <f>IF(U13&gt;V13,1,0)+IF(U14&gt;V14,1,0)+IF(U15&gt;V15,1,0)+IF(W13&gt;X13,1,0)+IF(W14&gt;X14,1,0)+IF(W15&gt;X15,1,0)</f>
        <v>2</v>
      </c>
      <c r="V12" s="355"/>
      <c r="W12" s="355">
        <f>IF(V13&gt;U13,1,0)+IF(V14&gt;U14,1,0)+IF(V15&gt;U15,1,0)+IF(X13&gt;W13,1,0)+IF(X14&gt;W14,1,0)+IF(X15&gt;W15,1,0)</f>
        <v>4</v>
      </c>
      <c r="X12" s="377"/>
      <c r="Y12" s="354">
        <f>IF(Y13&gt;Z13,1,0)+IF(Y14&gt;Z14,1,0)+IF(Y15&gt;Z15,1,0)+IF(AA13&gt;AB13,1,0)+IF(AA14&gt;AB14,1,0)+IF(AA15&gt;AB15,1,0)</f>
        <v>3</v>
      </c>
      <c r="Z12" s="355"/>
      <c r="AA12" s="355">
        <f>IF(Z13&gt;Y13,1,0)+IF(Z14&gt;Y14,1,0)+IF(Z15&gt;Y15,1,0)+IF(AB13&gt;AA13,1,0)+IF(AB14&gt;AA14,1,0)+IF(AB15&gt;AA15,1,0)</f>
        <v>3</v>
      </c>
      <c r="AB12" s="377"/>
      <c r="AO12" s="214"/>
      <c r="AP12" s="420" t="s">
        <v>493</v>
      </c>
      <c r="AQ12" s="421"/>
      <c r="AR12" s="421"/>
      <c r="AS12" s="422"/>
      <c r="AV12" s="174" t="s">
        <v>507</v>
      </c>
    </row>
    <row r="13" spans="3:50" ht="13.5" customHeight="1">
      <c r="C13" s="362"/>
      <c r="D13" s="363"/>
      <c r="E13" s="194">
        <f>N5</f>
        <v>13</v>
      </c>
      <c r="F13" s="195">
        <f>M5</f>
        <v>11</v>
      </c>
      <c r="G13" s="196">
        <f>P5</f>
        <v>13</v>
      </c>
      <c r="H13" s="197">
        <f>O5</f>
        <v>2</v>
      </c>
      <c r="I13" s="194">
        <f>N9</f>
        <v>13</v>
      </c>
      <c r="J13" s="195">
        <f>M9</f>
        <v>6</v>
      </c>
      <c r="K13" s="196">
        <f>P9</f>
        <v>13</v>
      </c>
      <c r="L13" s="197">
        <f>O9</f>
        <v>10</v>
      </c>
      <c r="M13" s="369"/>
      <c r="N13" s="370"/>
      <c r="O13" s="370"/>
      <c r="P13" s="371"/>
      <c r="Q13" s="182">
        <v>3</v>
      </c>
      <c r="R13" s="183">
        <v>13</v>
      </c>
      <c r="S13" s="184">
        <v>13</v>
      </c>
      <c r="T13" s="185">
        <v>12</v>
      </c>
      <c r="U13" s="182">
        <v>8</v>
      </c>
      <c r="V13" s="184">
        <v>13</v>
      </c>
      <c r="W13" s="186">
        <v>4</v>
      </c>
      <c r="X13" s="185">
        <v>13</v>
      </c>
      <c r="Y13" s="182">
        <v>2</v>
      </c>
      <c r="Z13" s="183">
        <v>13</v>
      </c>
      <c r="AA13" s="184">
        <v>13</v>
      </c>
      <c r="AB13" s="185">
        <v>7</v>
      </c>
      <c r="AO13" s="214"/>
      <c r="AP13" s="406"/>
      <c r="AQ13" s="407"/>
      <c r="AR13" s="407"/>
      <c r="AS13" s="408"/>
      <c r="AV13" s="174" t="s">
        <v>508</v>
      </c>
    </row>
    <row r="14" spans="3:50" ht="13.5" customHeight="1">
      <c r="C14" s="362"/>
      <c r="D14" s="363"/>
      <c r="E14" s="194">
        <f>N6</f>
        <v>13</v>
      </c>
      <c r="F14" s="195">
        <f>M6</f>
        <v>3</v>
      </c>
      <c r="G14" s="196">
        <f>P6</f>
        <v>10</v>
      </c>
      <c r="H14" s="197">
        <f>O6</f>
        <v>13</v>
      </c>
      <c r="I14" s="194">
        <f>N10</f>
        <v>13</v>
      </c>
      <c r="J14" s="195">
        <f>M10</f>
        <v>5</v>
      </c>
      <c r="K14" s="196">
        <f>P10</f>
        <v>13</v>
      </c>
      <c r="L14" s="197">
        <f>O10</f>
        <v>0</v>
      </c>
      <c r="M14" s="369"/>
      <c r="N14" s="370"/>
      <c r="O14" s="370"/>
      <c r="P14" s="371"/>
      <c r="Q14" s="194">
        <v>13</v>
      </c>
      <c r="R14" s="195">
        <v>9</v>
      </c>
      <c r="S14" s="196">
        <v>12</v>
      </c>
      <c r="T14" s="197">
        <v>13</v>
      </c>
      <c r="U14" s="194">
        <v>12</v>
      </c>
      <c r="V14" s="196">
        <v>13</v>
      </c>
      <c r="W14" s="198">
        <v>7</v>
      </c>
      <c r="X14" s="197">
        <v>13</v>
      </c>
      <c r="Y14" s="194">
        <v>11</v>
      </c>
      <c r="Z14" s="195">
        <v>13</v>
      </c>
      <c r="AA14" s="196">
        <v>11</v>
      </c>
      <c r="AB14" s="197">
        <v>10</v>
      </c>
      <c r="AP14" s="406" t="s">
        <v>494</v>
      </c>
      <c r="AQ14" s="407"/>
      <c r="AR14" s="407"/>
      <c r="AS14" s="408"/>
      <c r="AV14" s="174" t="s">
        <v>509</v>
      </c>
    </row>
    <row r="15" spans="3:50" ht="13.5" customHeight="1" thickBot="1">
      <c r="C15" s="364"/>
      <c r="D15" s="365"/>
      <c r="E15" s="194">
        <f>N7</f>
        <v>13</v>
      </c>
      <c r="F15" s="195">
        <f>M7</f>
        <v>7</v>
      </c>
      <c r="G15" s="196">
        <f>P7</f>
        <v>13</v>
      </c>
      <c r="H15" s="197">
        <f>O7</f>
        <v>9</v>
      </c>
      <c r="I15" s="194">
        <f>N11</f>
        <v>13</v>
      </c>
      <c r="J15" s="195">
        <f>M11</f>
        <v>7</v>
      </c>
      <c r="K15" s="196">
        <f>P11</f>
        <v>13</v>
      </c>
      <c r="L15" s="197">
        <f>O11</f>
        <v>1</v>
      </c>
      <c r="M15" s="402"/>
      <c r="N15" s="403"/>
      <c r="O15" s="403"/>
      <c r="P15" s="405"/>
      <c r="Q15" s="199">
        <v>8</v>
      </c>
      <c r="R15" s="200">
        <v>13</v>
      </c>
      <c r="S15" s="201">
        <v>13</v>
      </c>
      <c r="T15" s="202">
        <v>9</v>
      </c>
      <c r="U15" s="199">
        <v>13</v>
      </c>
      <c r="V15" s="201">
        <v>9</v>
      </c>
      <c r="W15" s="203">
        <v>13</v>
      </c>
      <c r="X15" s="202">
        <v>8</v>
      </c>
      <c r="Y15" s="199">
        <v>4</v>
      </c>
      <c r="Z15" s="200">
        <v>13</v>
      </c>
      <c r="AA15" s="201">
        <v>13</v>
      </c>
      <c r="AB15" s="202">
        <v>10</v>
      </c>
      <c r="AP15" s="406"/>
      <c r="AQ15" s="407"/>
      <c r="AR15" s="407"/>
      <c r="AS15" s="408"/>
      <c r="AV15" s="174" t="s">
        <v>510</v>
      </c>
    </row>
    <row r="16" spans="3:50" ht="13.5" customHeight="1">
      <c r="C16" s="360" t="s">
        <v>331</v>
      </c>
      <c r="D16" s="361"/>
      <c r="E16" s="354">
        <f>IF(E17&gt;F17,1,0)+IF(E18&gt;F18,1,0)+IF(E19&gt;F19,1,0)+IF(G17&gt;H17,1,0)+IF(G18&gt;H18,1,0)+IF(G19&gt;H19,1,0)</f>
        <v>4</v>
      </c>
      <c r="F16" s="355"/>
      <c r="G16" s="397">
        <f>IF(F17&gt;E17,1,0)+IF(F18&gt;E18,1,0)+IF(F19&gt;E19,1,0)+IF(H17&gt;G17,1,0)+IF(H18&gt;G18,1,0)+IF(H19&gt;G19,1,0)</f>
        <v>2</v>
      </c>
      <c r="H16" s="377"/>
      <c r="I16" s="354">
        <f>IF(I17&gt;J17,1,0)+IF(I18&gt;J18,1,0)+IF(I19&gt;J19,1,0)+IF(K17&gt;L17,1,0)+IF(K18&gt;L18,1,0)+IF(K19&gt;L19,1,0)</f>
        <v>6</v>
      </c>
      <c r="J16" s="355"/>
      <c r="K16" s="397">
        <f>IF(J17&gt;I17,1,0)+IF(J18&gt;I18,1,0)+IF(J19&gt;I19,1,0)+IF(L17&gt;K17,1,0)+IF(L18&gt;K18,1,0)+IF(L19&gt;K19,1,0)</f>
        <v>0</v>
      </c>
      <c r="L16" s="377"/>
      <c r="M16" s="354">
        <f>IF(M17&gt;N17,1,0)+IF(M18&gt;N18,1,0)+IF(M19&gt;N19,1,0)+IF(O17&gt;P17,1,0)+IF(O18&gt;P18,1,0)+IF(O19&gt;P19,1,0)</f>
        <v>3</v>
      </c>
      <c r="N16" s="355"/>
      <c r="O16" s="397">
        <f>IF(N17&gt;M17,1,0)+IF(N18&gt;M18,1,0)+IF(N19&gt;M19,1,0)+IF(P17&gt;O17,1,0)+IF(P18&gt;O18,1,0)+IF(P19&gt;O19,1,0)</f>
        <v>3</v>
      </c>
      <c r="P16" s="377"/>
      <c r="Q16" s="366"/>
      <c r="R16" s="367"/>
      <c r="S16" s="367"/>
      <c r="T16" s="419"/>
      <c r="U16" s="354">
        <f>IF(U17&gt;V17,1,0)+IF(U18&gt;V18,1,0)+IF(U19&gt;V19,1,0)+IF(W17&gt;X17,1,0)+IF(W18&gt;X18,1,0)+IF(W19&gt;X19,1,0)</f>
        <v>3</v>
      </c>
      <c r="V16" s="355"/>
      <c r="W16" s="355">
        <f>IF(V17&gt;U17,1,0)+IF(V18&gt;U18,1,0)+IF(V19&gt;U19,1,0)+IF(X17&gt;W17,1,0)+IF(X18&gt;W18,1,0)+IF(X19&gt;W19,1,0)</f>
        <v>3</v>
      </c>
      <c r="X16" s="377"/>
      <c r="Y16" s="354">
        <f>IF(Y17&gt;Z17,1,0)+IF(Y18&gt;Z18,1,0)+IF(Y19&gt;Z19,1,0)+IF(AA17&gt;AB17,1,0)+IF(AA18&gt;AB18,1,0)+IF(AA19&gt;AB19,1,0)</f>
        <v>4</v>
      </c>
      <c r="Z16" s="355"/>
      <c r="AA16" s="355">
        <f>IF(Z17&gt;Y17,1,0)+IF(Z18&gt;Y18,1,0)+IF(Z19&gt;Y19,1,0)+IF(AB17&gt;AA17,1,0)+IF(AB18&gt;AA18,1,0)+IF(AB19&gt;AA19,1,0)</f>
        <v>2</v>
      </c>
      <c r="AB16" s="377"/>
      <c r="AP16" s="406" t="s">
        <v>495</v>
      </c>
      <c r="AQ16" s="407"/>
      <c r="AR16" s="407" t="s">
        <v>496</v>
      </c>
      <c r="AS16" s="408"/>
      <c r="AV16" s="174" t="s">
        <v>511</v>
      </c>
    </row>
    <row r="17" spans="3:48" ht="13.5" customHeight="1">
      <c r="C17" s="362"/>
      <c r="D17" s="363"/>
      <c r="E17" s="194">
        <f>R5</f>
        <v>3</v>
      </c>
      <c r="F17" s="195">
        <f>Q5</f>
        <v>13</v>
      </c>
      <c r="G17" s="196">
        <f>T5</f>
        <v>13</v>
      </c>
      <c r="H17" s="197">
        <f>S5</f>
        <v>7</v>
      </c>
      <c r="I17" s="196">
        <f>R9</f>
        <v>13</v>
      </c>
      <c r="J17" s="195">
        <f>Q9</f>
        <v>1</v>
      </c>
      <c r="K17" s="196">
        <f>T9</f>
        <v>13</v>
      </c>
      <c r="L17" s="197">
        <f>S9</f>
        <v>0</v>
      </c>
      <c r="M17" s="194">
        <f>R13</f>
        <v>13</v>
      </c>
      <c r="N17" s="195">
        <f>Q13</f>
        <v>3</v>
      </c>
      <c r="O17" s="196">
        <f>T13</f>
        <v>12</v>
      </c>
      <c r="P17" s="197">
        <f>S13</f>
        <v>13</v>
      </c>
      <c r="Q17" s="369"/>
      <c r="R17" s="370"/>
      <c r="S17" s="370"/>
      <c r="T17" s="401"/>
      <c r="U17" s="182">
        <v>9</v>
      </c>
      <c r="V17" s="184">
        <v>13</v>
      </c>
      <c r="W17" s="186">
        <v>13</v>
      </c>
      <c r="X17" s="185">
        <v>2</v>
      </c>
      <c r="Y17" s="182">
        <v>13</v>
      </c>
      <c r="Z17" s="183">
        <v>10</v>
      </c>
      <c r="AA17" s="184">
        <v>13</v>
      </c>
      <c r="AB17" s="185">
        <v>8</v>
      </c>
      <c r="AP17" s="406"/>
      <c r="AQ17" s="407"/>
      <c r="AR17" s="407"/>
      <c r="AS17" s="408"/>
      <c r="AV17" s="174" t="s">
        <v>512</v>
      </c>
    </row>
    <row r="18" spans="3:48" ht="13.5" customHeight="1">
      <c r="C18" s="362"/>
      <c r="D18" s="363"/>
      <c r="E18" s="194">
        <f>R6</f>
        <v>13</v>
      </c>
      <c r="F18" s="195">
        <f>Q6</f>
        <v>7</v>
      </c>
      <c r="G18" s="196">
        <f>T6</f>
        <v>13</v>
      </c>
      <c r="H18" s="197">
        <f>S6</f>
        <v>6</v>
      </c>
      <c r="I18" s="194">
        <f>R10</f>
        <v>13</v>
      </c>
      <c r="J18" s="195">
        <f>Q10</f>
        <v>8</v>
      </c>
      <c r="K18" s="196">
        <f>T10</f>
        <v>13</v>
      </c>
      <c r="L18" s="197">
        <f>S10</f>
        <v>0</v>
      </c>
      <c r="M18" s="194">
        <f>R14</f>
        <v>9</v>
      </c>
      <c r="N18" s="195">
        <f>Q14</f>
        <v>13</v>
      </c>
      <c r="O18" s="196">
        <f>T14</f>
        <v>13</v>
      </c>
      <c r="P18" s="197">
        <f>S14</f>
        <v>12</v>
      </c>
      <c r="Q18" s="369"/>
      <c r="R18" s="370"/>
      <c r="S18" s="370"/>
      <c r="T18" s="401"/>
      <c r="U18" s="194">
        <v>13</v>
      </c>
      <c r="V18" s="196">
        <v>5</v>
      </c>
      <c r="W18" s="198">
        <v>2</v>
      </c>
      <c r="X18" s="197">
        <v>13</v>
      </c>
      <c r="Y18" s="194">
        <v>11</v>
      </c>
      <c r="Z18" s="195">
        <v>13</v>
      </c>
      <c r="AA18" s="196">
        <v>4</v>
      </c>
      <c r="AB18" s="197">
        <v>13</v>
      </c>
      <c r="AP18" s="406" t="s">
        <v>497</v>
      </c>
      <c r="AQ18" s="407"/>
      <c r="AR18" s="407" t="s">
        <v>505</v>
      </c>
      <c r="AS18" s="408"/>
    </row>
    <row r="19" spans="3:48" ht="13.5" customHeight="1" thickBot="1">
      <c r="C19" s="364"/>
      <c r="D19" s="365"/>
      <c r="E19" s="199">
        <f>R7</f>
        <v>13</v>
      </c>
      <c r="F19" s="200">
        <f>Q7</f>
        <v>1</v>
      </c>
      <c r="G19" s="201">
        <f>T7</f>
        <v>8</v>
      </c>
      <c r="H19" s="202">
        <f>S7</f>
        <v>13</v>
      </c>
      <c r="I19" s="199">
        <f>R11</f>
        <v>13</v>
      </c>
      <c r="J19" s="200">
        <f>Q11</f>
        <v>6</v>
      </c>
      <c r="K19" s="201">
        <f>T11</f>
        <v>13</v>
      </c>
      <c r="L19" s="202">
        <f>S11</f>
        <v>3</v>
      </c>
      <c r="M19" s="199">
        <f>R15</f>
        <v>13</v>
      </c>
      <c r="N19" s="200">
        <f>Q15</f>
        <v>8</v>
      </c>
      <c r="O19" s="201">
        <f>T15</f>
        <v>9</v>
      </c>
      <c r="P19" s="202">
        <f>S15</f>
        <v>13</v>
      </c>
      <c r="Q19" s="402"/>
      <c r="R19" s="403"/>
      <c r="S19" s="403"/>
      <c r="T19" s="404"/>
      <c r="U19" s="199">
        <v>13</v>
      </c>
      <c r="V19" s="201">
        <v>2</v>
      </c>
      <c r="W19" s="203">
        <v>11</v>
      </c>
      <c r="X19" s="202">
        <v>13</v>
      </c>
      <c r="Y19" s="199">
        <v>13</v>
      </c>
      <c r="Z19" s="200">
        <v>3</v>
      </c>
      <c r="AA19" s="201">
        <v>13</v>
      </c>
      <c r="AB19" s="202">
        <v>9</v>
      </c>
      <c r="AP19" s="406"/>
      <c r="AQ19" s="407"/>
      <c r="AR19" s="407"/>
      <c r="AS19" s="408"/>
    </row>
    <row r="20" spans="3:48" ht="13.5" customHeight="1">
      <c r="C20" s="360" t="s">
        <v>478</v>
      </c>
      <c r="D20" s="361"/>
      <c r="E20" s="392">
        <f>IF(E21&gt;F21,1,0)+IF(E22&gt;F22,1,0)+IF(E23&gt;F23,1,0)+IF(G21&gt;H21,1,0)+IF(G22&gt;H22,1,0)+IF(G23&gt;H23,1,0)</f>
        <v>4</v>
      </c>
      <c r="F20" s="393"/>
      <c r="G20" s="394">
        <f>IF(F21&gt;E21,1,0)+IF(F22&gt;E22,1,0)+IF(F23&gt;E23,1,0)+IF(H21&gt;G21,1,0)+IF(H22&gt;G22,1,0)+IF(H23&gt;G23,1,0)</f>
        <v>2</v>
      </c>
      <c r="H20" s="395"/>
      <c r="I20" s="392">
        <f>IF(I21&gt;J21,1,0)+IF(I22&gt;J22,1,0)+IF(I23&gt;J23,1,0)+IF(K21&gt;L21,1,0)+IF(K22&gt;L22,1,0)+IF(K23&gt;L23,1,0)</f>
        <v>4</v>
      </c>
      <c r="J20" s="393"/>
      <c r="K20" s="394">
        <f>IF(J21&gt;I21,1,0)+IF(J22&gt;I22,1,0)+IF(J23&gt;I23,1,0)+IF(L21&gt;K21,1,0)+IF(L22&gt;K22,1,0)+IF(L23&gt;K23,1,0)</f>
        <v>2</v>
      </c>
      <c r="L20" s="395"/>
      <c r="M20" s="392">
        <f>IF(M21&gt;N21,1,0)+IF(M22&gt;N22,1,0)+IF(M23&gt;N23,1,0)+IF(O21&gt;P21,1,0)+IF(O22&gt;P22,1,0)+IF(O23&gt;P23,1,0)</f>
        <v>4</v>
      </c>
      <c r="N20" s="393"/>
      <c r="O20" s="394">
        <f>IF(N21&gt;M21,1,0)+IF(N22&gt;M22,1,0)+IF(N23&gt;M23,1,0)+IF(P21&gt;O21,1,0)+IF(P22&gt;O22,1,0)+IF(P23&gt;O23,1,0)</f>
        <v>2</v>
      </c>
      <c r="P20" s="395"/>
      <c r="Q20" s="354">
        <f>IF(Q21&gt;R21,1,0)+IF(Q22&gt;R22,1,0)+IF(Q23&gt;R23,1,0)+IF(S21&gt;T21,1,0)+IF(S22&gt;T22,1,0)+IF(S23&gt;T23,1,0)</f>
        <v>3</v>
      </c>
      <c r="R20" s="355"/>
      <c r="S20" s="397">
        <f>IF(R21&gt;Q21,1,0)+IF(R22&gt;Q22,1,0)+IF(R23&gt;Q23,1,0)+IF(T21&gt;S21,1,0)+IF(T22&gt;S22,1,0)+IF(T23&gt;S23,1,0)</f>
        <v>3</v>
      </c>
      <c r="T20" s="377"/>
      <c r="U20" s="398"/>
      <c r="V20" s="399"/>
      <c r="W20" s="399"/>
      <c r="X20" s="409"/>
      <c r="Y20" s="354">
        <f>IF(Y21&gt;Z21,1,0)+IF(Y22&gt;Z22,1,0)+IF(Y23&gt;Z23,1,0)+IF(AA21&gt;AB21,1,0)+IF(AA22&gt;AB22,1,0)+IF(AA23&gt;AB23,1,0)</f>
        <v>3</v>
      </c>
      <c r="Z20" s="355"/>
      <c r="AA20" s="355">
        <f>IF(Z21&gt;Y21,1,0)+IF(Z22&gt;Y22,1,0)+IF(Z23&gt;Y23,1,0)+IF(AB21&gt;AA21,1,0)+IF(AB22&gt;AA22,1,0)+IF(AB23&gt;AA23,1,0)</f>
        <v>3</v>
      </c>
      <c r="AB20" s="377"/>
      <c r="AP20" s="406" t="s">
        <v>498</v>
      </c>
      <c r="AQ20" s="407"/>
      <c r="AR20" s="407" t="s">
        <v>499</v>
      </c>
      <c r="AS20" s="408"/>
    </row>
    <row r="21" spans="3:48" ht="13.5" customHeight="1" thickBot="1">
      <c r="C21" s="362"/>
      <c r="D21" s="363"/>
      <c r="E21" s="194">
        <f>V5</f>
        <v>10</v>
      </c>
      <c r="F21" s="195">
        <f>U5</f>
        <v>8</v>
      </c>
      <c r="G21" s="196">
        <f>X5</f>
        <v>9</v>
      </c>
      <c r="H21" s="197">
        <f>W5</f>
        <v>13</v>
      </c>
      <c r="I21" s="194">
        <f>V9</f>
        <v>13</v>
      </c>
      <c r="J21" s="195">
        <f>U9</f>
        <v>3</v>
      </c>
      <c r="K21" s="196">
        <f>X9</f>
        <v>9</v>
      </c>
      <c r="L21" s="197">
        <f>W9</f>
        <v>13</v>
      </c>
      <c r="M21" s="194">
        <f>V13</f>
        <v>13</v>
      </c>
      <c r="N21" s="195">
        <f>U13</f>
        <v>8</v>
      </c>
      <c r="O21" s="196">
        <f>X13</f>
        <v>13</v>
      </c>
      <c r="P21" s="197">
        <f>W13</f>
        <v>4</v>
      </c>
      <c r="Q21" s="194">
        <f>V17</f>
        <v>13</v>
      </c>
      <c r="R21" s="195">
        <f>U17</f>
        <v>9</v>
      </c>
      <c r="S21" s="196">
        <f>X17</f>
        <v>2</v>
      </c>
      <c r="T21" s="197">
        <f>W17</f>
        <v>13</v>
      </c>
      <c r="U21" s="369"/>
      <c r="V21" s="370"/>
      <c r="W21" s="370"/>
      <c r="X21" s="371"/>
      <c r="Y21" s="182">
        <v>0</v>
      </c>
      <c r="Z21" s="183">
        <v>13</v>
      </c>
      <c r="AA21" s="184">
        <v>13</v>
      </c>
      <c r="AB21" s="185">
        <v>11</v>
      </c>
      <c r="AP21" s="423"/>
      <c r="AQ21" s="424"/>
      <c r="AR21" s="424"/>
      <c r="AS21" s="425"/>
    </row>
    <row r="22" spans="3:48" ht="13.5" customHeight="1">
      <c r="C22" s="362"/>
      <c r="D22" s="363"/>
      <c r="E22" s="194">
        <f>V6</f>
        <v>13</v>
      </c>
      <c r="F22" s="195">
        <f>U6</f>
        <v>10</v>
      </c>
      <c r="G22" s="196">
        <f>X6</f>
        <v>13</v>
      </c>
      <c r="H22" s="197">
        <f>W6</f>
        <v>11</v>
      </c>
      <c r="I22" s="194">
        <f>V10</f>
        <v>10</v>
      </c>
      <c r="J22" s="195">
        <f>U10</f>
        <v>11</v>
      </c>
      <c r="K22" s="196">
        <f>X10</f>
        <v>13</v>
      </c>
      <c r="L22" s="197">
        <f>W10</f>
        <v>6</v>
      </c>
      <c r="M22" s="194">
        <f>V14</f>
        <v>13</v>
      </c>
      <c r="N22" s="195">
        <f>U14</f>
        <v>12</v>
      </c>
      <c r="O22" s="196">
        <f>X14</f>
        <v>13</v>
      </c>
      <c r="P22" s="197">
        <f>W14</f>
        <v>7</v>
      </c>
      <c r="Q22" s="194">
        <f>V18</f>
        <v>5</v>
      </c>
      <c r="R22" s="195">
        <f>U18</f>
        <v>13</v>
      </c>
      <c r="S22" s="196">
        <f>X18</f>
        <v>13</v>
      </c>
      <c r="T22" s="197">
        <f>W18</f>
        <v>2</v>
      </c>
      <c r="U22" s="369"/>
      <c r="V22" s="370"/>
      <c r="W22" s="370"/>
      <c r="X22" s="371"/>
      <c r="Y22" s="194">
        <v>7</v>
      </c>
      <c r="Z22" s="195">
        <v>13</v>
      </c>
      <c r="AA22" s="196">
        <v>13</v>
      </c>
      <c r="AB22" s="197">
        <v>6</v>
      </c>
    </row>
    <row r="23" spans="3:48" ht="13.5" customHeight="1" thickBot="1">
      <c r="C23" s="364"/>
      <c r="D23" s="365"/>
      <c r="E23" s="194">
        <f>V7</f>
        <v>4</v>
      </c>
      <c r="F23" s="195">
        <f>U7</f>
        <v>13</v>
      </c>
      <c r="G23" s="196">
        <f>X7</f>
        <v>13</v>
      </c>
      <c r="H23" s="197">
        <f>W7</f>
        <v>1</v>
      </c>
      <c r="I23" s="199">
        <f>V11</f>
        <v>13</v>
      </c>
      <c r="J23" s="200">
        <f>U11</f>
        <v>2</v>
      </c>
      <c r="K23" s="201">
        <f>X11</f>
        <v>13</v>
      </c>
      <c r="L23" s="202">
        <f>W11</f>
        <v>9</v>
      </c>
      <c r="M23" s="194">
        <f>V15</f>
        <v>9</v>
      </c>
      <c r="N23" s="195">
        <f>U15</f>
        <v>13</v>
      </c>
      <c r="O23" s="196">
        <f>X15</f>
        <v>8</v>
      </c>
      <c r="P23" s="197">
        <f>W15</f>
        <v>13</v>
      </c>
      <c r="Q23" s="194">
        <f>V19</f>
        <v>2</v>
      </c>
      <c r="R23" s="195">
        <f>U19</f>
        <v>13</v>
      </c>
      <c r="S23" s="196">
        <f>X19</f>
        <v>13</v>
      </c>
      <c r="T23" s="197">
        <f>W19</f>
        <v>11</v>
      </c>
      <c r="U23" s="402"/>
      <c r="V23" s="403"/>
      <c r="W23" s="403"/>
      <c r="X23" s="405"/>
      <c r="Y23" s="199">
        <v>10</v>
      </c>
      <c r="Z23" s="200">
        <v>13</v>
      </c>
      <c r="AA23" s="201">
        <v>13</v>
      </c>
      <c r="AB23" s="202">
        <v>8</v>
      </c>
    </row>
    <row r="24" spans="3:48" ht="13.5" customHeight="1">
      <c r="C24" s="360" t="s">
        <v>479</v>
      </c>
      <c r="D24" s="361"/>
      <c r="E24" s="354">
        <f>IF(E25&gt;F25,1,0)+IF(E26&gt;F26,1,0)+IF(E27&gt;F27,1,0)+IF(G25&gt;H25,1,0)+IF(G26&gt;H26,1,0)+IF(G27&gt;H27,1,0)</f>
        <v>3</v>
      </c>
      <c r="F24" s="355"/>
      <c r="G24" s="397">
        <f>IF(F25&gt;E25,1,0)+IF(F26&gt;E26,1,0)+IF(F27&gt;E27,1,0)+IF(H25&gt;G25,1,0)+IF(H26&gt;G26,1,0)+IF(H27&gt;G27,1,0)</f>
        <v>3</v>
      </c>
      <c r="H24" s="377"/>
      <c r="I24" s="354">
        <f>IF(I25&gt;J25,1,0)+IF(I26&gt;J26,1,0)+IF(I27&gt;J27,1,0)+IF(K25&gt;L25,1,0)+IF(K26&gt;L26,1,0)+IF(K27&gt;L27,1,0)</f>
        <v>6</v>
      </c>
      <c r="J24" s="355"/>
      <c r="K24" s="397">
        <f>IF(J25&gt;I25,1,0)+IF(J26&gt;I26,1,0)+IF(J27&gt;I27,1,0)+IF(L25&gt;K25,1,0)+IF(L26&gt;K26,1,0)+IF(L27&gt;K27,1,0)</f>
        <v>0</v>
      </c>
      <c r="L24" s="377"/>
      <c r="M24" s="354">
        <f>IF(M25&gt;N25,1,0)+IF(M26&gt;N26,1,0)+IF(M27&gt;N27,1,0)+IF(O25&gt;P25,1,0)+IF(O26&gt;P26,1,0)+IF(O27&gt;P27,1,0)</f>
        <v>3</v>
      </c>
      <c r="N24" s="355"/>
      <c r="O24" s="397">
        <f>IF(N25&gt;M25,1,0)+IF(N26&gt;M26,1,0)+IF(N27&gt;M27,1,0)+IF(P25&gt;O25,1,0)+IF(P26&gt;O26,1,0)+IF(P27&gt;O27,1,0)</f>
        <v>3</v>
      </c>
      <c r="P24" s="377"/>
      <c r="Q24" s="354">
        <f>IF(Q25&gt;R25,1,0)+IF(Q26&gt;R26,1,0)+IF(Q27&gt;R27,1,0)+IF(S25&gt;T25,1,0)+IF(S26&gt;T26,1,0)+IF(S27&gt;T27,1,0)</f>
        <v>2</v>
      </c>
      <c r="R24" s="355"/>
      <c r="S24" s="397">
        <f>IF(R25&gt;Q25,1,0)+IF(R26&gt;Q26,1,0)+IF(R27&gt;Q27,1,0)+IF(T25&gt;S25,1,0)+IF(T26&gt;S26,1,0)+IF(T27&gt;S27,1,0)</f>
        <v>4</v>
      </c>
      <c r="T24" s="377"/>
      <c r="U24" s="354">
        <f>IF(U25&gt;V25,1,0)+IF(U26&gt;V26,1,0)+IF(U27&gt;V27,1,0)+IF(W25&gt;X25,1,0)+IF(W26&gt;X26,1,0)+IF(W27&gt;X27,1,0)</f>
        <v>3</v>
      </c>
      <c r="V24" s="355"/>
      <c r="W24" s="397">
        <f>IF(V25&gt;U25,1,0)+IF(V26&gt;U26,1,0)+IF(V27&gt;U27,1,0)+IF(X25&gt;W25,1,0)+IF(X26&gt;W26,1,0)+IF(X27&gt;W27,1,0)</f>
        <v>3</v>
      </c>
      <c r="X24" s="377"/>
      <c r="Y24" s="410"/>
      <c r="Z24" s="411"/>
      <c r="AA24" s="411"/>
      <c r="AB24" s="412"/>
    </row>
    <row r="25" spans="3:48" ht="13.5" customHeight="1">
      <c r="C25" s="362"/>
      <c r="D25" s="363"/>
      <c r="E25" s="194">
        <f>Z5</f>
        <v>13</v>
      </c>
      <c r="F25" s="195">
        <f>Y5</f>
        <v>8</v>
      </c>
      <c r="G25" s="196">
        <f>AB5</f>
        <v>4</v>
      </c>
      <c r="H25" s="197">
        <f>AA5</f>
        <v>13</v>
      </c>
      <c r="I25" s="194">
        <f>Z9</f>
        <v>12</v>
      </c>
      <c r="J25" s="195">
        <f>Y9</f>
        <v>11</v>
      </c>
      <c r="K25" s="196">
        <f>AB9</f>
        <v>13</v>
      </c>
      <c r="L25" s="197">
        <f>AA9</f>
        <v>1</v>
      </c>
      <c r="M25" s="194">
        <f>Z13</f>
        <v>13</v>
      </c>
      <c r="N25" s="195">
        <f>Y13</f>
        <v>2</v>
      </c>
      <c r="O25" s="196">
        <f>AB13</f>
        <v>7</v>
      </c>
      <c r="P25" s="197">
        <f>AA13</f>
        <v>13</v>
      </c>
      <c r="Q25" s="194">
        <f>Z17</f>
        <v>10</v>
      </c>
      <c r="R25" s="195">
        <f>Y17</f>
        <v>13</v>
      </c>
      <c r="S25" s="196">
        <f>AB17</f>
        <v>8</v>
      </c>
      <c r="T25" s="197">
        <f>AA17</f>
        <v>13</v>
      </c>
      <c r="U25" s="194">
        <f>Z21</f>
        <v>13</v>
      </c>
      <c r="V25" s="195">
        <f>Y21</f>
        <v>0</v>
      </c>
      <c r="W25" s="196">
        <f>AB21</f>
        <v>11</v>
      </c>
      <c r="X25" s="197">
        <f>AA21</f>
        <v>13</v>
      </c>
      <c r="Y25" s="413"/>
      <c r="Z25" s="414"/>
      <c r="AA25" s="414"/>
      <c r="AB25" s="415"/>
    </row>
    <row r="26" spans="3:48" ht="13.5" customHeight="1">
      <c r="C26" s="362"/>
      <c r="D26" s="363"/>
      <c r="E26" s="194">
        <f>Z6</f>
        <v>13</v>
      </c>
      <c r="F26" s="195">
        <f>Y6</f>
        <v>9</v>
      </c>
      <c r="G26" s="196">
        <f>AB6</f>
        <v>13</v>
      </c>
      <c r="H26" s="197">
        <f>AA6</f>
        <v>6</v>
      </c>
      <c r="I26" s="194">
        <f>Z10</f>
        <v>13</v>
      </c>
      <c r="J26" s="195">
        <f>Y10</f>
        <v>12</v>
      </c>
      <c r="K26" s="196">
        <f>AB10</f>
        <v>13</v>
      </c>
      <c r="L26" s="197">
        <f>AA10</f>
        <v>1</v>
      </c>
      <c r="M26" s="194">
        <f>Z14</f>
        <v>13</v>
      </c>
      <c r="N26" s="195">
        <f>Y14</f>
        <v>11</v>
      </c>
      <c r="O26" s="196">
        <f>AB14</f>
        <v>10</v>
      </c>
      <c r="P26" s="197">
        <f>AA14</f>
        <v>11</v>
      </c>
      <c r="Q26" s="194">
        <f>Z18</f>
        <v>13</v>
      </c>
      <c r="R26" s="195">
        <f>Y18</f>
        <v>11</v>
      </c>
      <c r="S26" s="196">
        <f>AB18</f>
        <v>13</v>
      </c>
      <c r="T26" s="197">
        <f>AA18</f>
        <v>4</v>
      </c>
      <c r="U26" s="194">
        <f>Z22</f>
        <v>13</v>
      </c>
      <c r="V26" s="195">
        <f>Y22</f>
        <v>7</v>
      </c>
      <c r="W26" s="196">
        <f>AB22</f>
        <v>6</v>
      </c>
      <c r="X26" s="197">
        <f>AA22</f>
        <v>13</v>
      </c>
      <c r="Y26" s="413"/>
      <c r="Z26" s="414"/>
      <c r="AA26" s="414"/>
      <c r="AB26" s="415"/>
    </row>
    <row r="27" spans="3:48" ht="13.5" customHeight="1" thickBot="1">
      <c r="C27" s="364"/>
      <c r="D27" s="365"/>
      <c r="E27" s="199">
        <f>Z7</f>
        <v>12</v>
      </c>
      <c r="F27" s="200">
        <f>Y7</f>
        <v>13</v>
      </c>
      <c r="G27" s="201">
        <f>AB7</f>
        <v>4</v>
      </c>
      <c r="H27" s="202">
        <f>AA7</f>
        <v>13</v>
      </c>
      <c r="I27" s="199">
        <f>Z11</f>
        <v>13</v>
      </c>
      <c r="J27" s="200">
        <f>Y11</f>
        <v>12</v>
      </c>
      <c r="K27" s="201">
        <f>AB11</f>
        <v>13</v>
      </c>
      <c r="L27" s="202">
        <f>AA11</f>
        <v>11</v>
      </c>
      <c r="M27" s="199">
        <f>Z15</f>
        <v>13</v>
      </c>
      <c r="N27" s="200">
        <f>Y15</f>
        <v>4</v>
      </c>
      <c r="O27" s="201">
        <f>AB15</f>
        <v>10</v>
      </c>
      <c r="P27" s="202">
        <f>AA15</f>
        <v>13</v>
      </c>
      <c r="Q27" s="199">
        <f>Z19</f>
        <v>3</v>
      </c>
      <c r="R27" s="200">
        <f>Y19</f>
        <v>13</v>
      </c>
      <c r="S27" s="201">
        <f>AB19</f>
        <v>9</v>
      </c>
      <c r="T27" s="202">
        <f>AA19</f>
        <v>13</v>
      </c>
      <c r="U27" s="199">
        <f>Z23</f>
        <v>13</v>
      </c>
      <c r="V27" s="200">
        <f>Y23</f>
        <v>10</v>
      </c>
      <c r="W27" s="201">
        <f>AB23</f>
        <v>8</v>
      </c>
      <c r="X27" s="202">
        <f>AA23</f>
        <v>13</v>
      </c>
      <c r="Y27" s="416"/>
      <c r="Z27" s="417"/>
      <c r="AA27" s="417"/>
      <c r="AB27" s="418"/>
    </row>
    <row r="28" spans="3:48" ht="13.5" customHeight="1"/>
    <row r="29" spans="3:48" ht="13.5" customHeight="1"/>
    <row r="30" spans="3:48" ht="13.5" customHeight="1"/>
    <row r="31" spans="3:48" ht="13.5" customHeight="1"/>
    <row r="32" spans="3:48" ht="13.5" customHeight="1"/>
    <row r="33" ht="13.5" customHeight="1"/>
    <row r="34" ht="13.5" customHeight="1"/>
    <row r="35" ht="13.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mergeCells count="97">
    <mergeCell ref="AP2:AP3"/>
    <mergeCell ref="S24:T24"/>
    <mergeCell ref="Q24:R24"/>
    <mergeCell ref="AP12:AS13"/>
    <mergeCell ref="AP16:AQ17"/>
    <mergeCell ref="AP20:AQ21"/>
    <mergeCell ref="AR20:AS21"/>
    <mergeCell ref="AP18:AQ19"/>
    <mergeCell ref="AR18:AS19"/>
    <mergeCell ref="AR16:AS17"/>
    <mergeCell ref="Q16:T19"/>
    <mergeCell ref="C24:D27"/>
    <mergeCell ref="E24:F24"/>
    <mergeCell ref="G24:H24"/>
    <mergeCell ref="I24:J24"/>
    <mergeCell ref="W24:X24"/>
    <mergeCell ref="O20:P20"/>
    <mergeCell ref="G20:H20"/>
    <mergeCell ref="I20:J20"/>
    <mergeCell ref="Y24:AB27"/>
    <mergeCell ref="K24:L24"/>
    <mergeCell ref="M24:N24"/>
    <mergeCell ref="O24:P24"/>
    <mergeCell ref="U24:V24"/>
    <mergeCell ref="W16:X16"/>
    <mergeCell ref="Q20:R20"/>
    <mergeCell ref="S20:T20"/>
    <mergeCell ref="AA20:AB20"/>
    <mergeCell ref="Y16:Z16"/>
    <mergeCell ref="AA16:AB16"/>
    <mergeCell ref="AP14:AS15"/>
    <mergeCell ref="U20:X23"/>
    <mergeCell ref="Y20:Z20"/>
    <mergeCell ref="C16:D19"/>
    <mergeCell ref="E16:F16"/>
    <mergeCell ref="G16:H16"/>
    <mergeCell ref="I16:J16"/>
    <mergeCell ref="O16:P16"/>
    <mergeCell ref="M20:N20"/>
    <mergeCell ref="Y12:Z12"/>
    <mergeCell ref="AA12:AB12"/>
    <mergeCell ref="U12:V12"/>
    <mergeCell ref="W12:X12"/>
    <mergeCell ref="C20:D23"/>
    <mergeCell ref="M12:P15"/>
    <mergeCell ref="Q12:R12"/>
    <mergeCell ref="S12:T12"/>
    <mergeCell ref="E20:F20"/>
    <mergeCell ref="U16:V16"/>
    <mergeCell ref="K12:L12"/>
    <mergeCell ref="K16:L16"/>
    <mergeCell ref="M16:N16"/>
    <mergeCell ref="M8:N8"/>
    <mergeCell ref="I8:L11"/>
    <mergeCell ref="K20:L20"/>
    <mergeCell ref="O8:P8"/>
    <mergeCell ref="Q8:R8"/>
    <mergeCell ref="S8:T8"/>
    <mergeCell ref="C12:D15"/>
    <mergeCell ref="E12:F12"/>
    <mergeCell ref="G12:H12"/>
    <mergeCell ref="I12:J12"/>
    <mergeCell ref="C8:D11"/>
    <mergeCell ref="E8:F8"/>
    <mergeCell ref="G8:H8"/>
    <mergeCell ref="Y4:Z4"/>
    <mergeCell ref="AA4:AB4"/>
    <mergeCell ref="U8:V8"/>
    <mergeCell ref="W8:X8"/>
    <mergeCell ref="Y8:Z8"/>
    <mergeCell ref="AA8:AB8"/>
    <mergeCell ref="Q2:T3"/>
    <mergeCell ref="AR2:AR3"/>
    <mergeCell ref="Q4:R4"/>
    <mergeCell ref="S4:T4"/>
    <mergeCell ref="U4:V4"/>
    <mergeCell ref="W4:X4"/>
    <mergeCell ref="Y2:AB3"/>
    <mergeCell ref="AQ2:AQ3"/>
    <mergeCell ref="AL2:AM2"/>
    <mergeCell ref="AL3:AM3"/>
    <mergeCell ref="K4:L4"/>
    <mergeCell ref="AW2:AW3"/>
    <mergeCell ref="AX2:AX3"/>
    <mergeCell ref="AS2:AT3"/>
    <mergeCell ref="AU2:AV3"/>
    <mergeCell ref="U2:X3"/>
    <mergeCell ref="M4:N4"/>
    <mergeCell ref="O4:P4"/>
    <mergeCell ref="I2:L3"/>
    <mergeCell ref="M2:P3"/>
    <mergeCell ref="I4:J4"/>
    <mergeCell ref="C2:D2"/>
    <mergeCell ref="C3:D3"/>
    <mergeCell ref="C4:D7"/>
    <mergeCell ref="E4:H7"/>
    <mergeCell ref="E2:H3"/>
  </mergeCells>
  <conditionalFormatting sqref="E13:L13 E19:P19 E26:X26 E21:T23 E27:P27 R27:X27 E17:H17 J17:K17 E25:U25 W25:X25 E18:K18 M17:P18 E15:L15 E14:K14">
    <cfRule type="cellIs" dxfId="11" priority="4" stopIfTrue="1" operator="equal">
      <formula>0</formula>
    </cfRule>
  </conditionalFormatting>
  <conditionalFormatting sqref="I17">
    <cfRule type="cellIs" dxfId="10" priority="3" stopIfTrue="1" operator="equal">
      <formula>0</formula>
    </cfRule>
  </conditionalFormatting>
  <conditionalFormatting sqref="Q27">
    <cfRule type="cellIs" dxfId="9" priority="2" stopIfTrue="1" operator="equal">
      <formula>0</formula>
    </cfRule>
  </conditionalFormatting>
  <conditionalFormatting sqref="E9:H11">
    <cfRule type="cellIs" dxfId="8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</sheetPr>
  <dimension ref="C1:AX48"/>
  <sheetViews>
    <sheetView zoomScale="88" zoomScaleNormal="88" workbookViewId="0">
      <selection activeCell="BA36" sqref="BA36"/>
    </sheetView>
  </sheetViews>
  <sheetFormatPr defaultColWidth="9.1796875" defaultRowHeight="10"/>
  <cols>
    <col min="1" max="1" width="1.81640625" style="174" customWidth="1"/>
    <col min="2" max="2" width="0.54296875" style="174" customWidth="1"/>
    <col min="3" max="3" width="6.26953125" style="174" customWidth="1"/>
    <col min="4" max="4" width="7.7265625" style="174" customWidth="1"/>
    <col min="5" max="24" width="3.26953125" style="174" customWidth="1"/>
    <col min="25" max="36" width="3.26953125" style="174" hidden="1" customWidth="1"/>
    <col min="37" max="37" width="3.26953125" style="174" customWidth="1"/>
    <col min="38" max="38" width="3.1796875" style="174" customWidth="1"/>
    <col min="39" max="39" width="21" style="174" bestFit="1" customWidth="1"/>
    <col min="40" max="40" width="9.54296875" style="174" bestFit="1" customWidth="1"/>
    <col min="41" max="41" width="7.7265625" style="174" hidden="1" customWidth="1"/>
    <col min="42" max="49" width="7.7265625" style="174" customWidth="1"/>
    <col min="50" max="16384" width="9.1796875" style="174"/>
  </cols>
  <sheetData>
    <row r="1" spans="3:50" ht="10.5" thickBot="1"/>
    <row r="2" spans="3:50" ht="15" customHeight="1">
      <c r="C2" s="426" t="s">
        <v>501</v>
      </c>
      <c r="D2" s="427"/>
      <c r="E2" s="360" t="s">
        <v>268</v>
      </c>
      <c r="F2" s="375"/>
      <c r="G2" s="375"/>
      <c r="H2" s="361"/>
      <c r="I2" s="360" t="s">
        <v>267</v>
      </c>
      <c r="J2" s="375"/>
      <c r="K2" s="375"/>
      <c r="L2" s="361"/>
      <c r="M2" s="360" t="s">
        <v>332</v>
      </c>
      <c r="N2" s="375"/>
      <c r="O2" s="375"/>
      <c r="P2" s="361"/>
      <c r="Q2" s="360" t="s">
        <v>360</v>
      </c>
      <c r="R2" s="375"/>
      <c r="S2" s="375"/>
      <c r="T2" s="361"/>
      <c r="U2" s="360" t="s">
        <v>333</v>
      </c>
      <c r="V2" s="375"/>
      <c r="W2" s="375"/>
      <c r="X2" s="361"/>
      <c r="Y2" s="430" t="s">
        <v>1</v>
      </c>
      <c r="Z2" s="430"/>
      <c r="AA2" s="430"/>
      <c r="AB2" s="431"/>
      <c r="AC2" s="430" t="s">
        <v>3</v>
      </c>
      <c r="AD2" s="430"/>
      <c r="AE2" s="430"/>
      <c r="AF2" s="431"/>
      <c r="AG2" s="430" t="s">
        <v>482</v>
      </c>
      <c r="AH2" s="430"/>
      <c r="AI2" s="430"/>
      <c r="AJ2" s="430"/>
      <c r="AL2" s="388" t="s">
        <v>501</v>
      </c>
      <c r="AM2" s="389"/>
      <c r="AN2" s="175" t="s">
        <v>484</v>
      </c>
      <c r="AO2" s="223"/>
      <c r="AP2" s="386" t="s">
        <v>485</v>
      </c>
      <c r="AQ2" s="386" t="s">
        <v>486</v>
      </c>
      <c r="AR2" s="386" t="s">
        <v>487</v>
      </c>
      <c r="AS2" s="382" t="s">
        <v>488</v>
      </c>
      <c r="AT2" s="383"/>
      <c r="AU2" s="382" t="s">
        <v>489</v>
      </c>
      <c r="AV2" s="383"/>
      <c r="AW2" s="378" t="s">
        <v>490</v>
      </c>
      <c r="AX2" s="380" t="s">
        <v>491</v>
      </c>
    </row>
    <row r="3" spans="3:50" ht="15" customHeight="1" thickBot="1">
      <c r="C3" s="428" t="s">
        <v>504</v>
      </c>
      <c r="D3" s="429"/>
      <c r="E3" s="364"/>
      <c r="F3" s="376"/>
      <c r="G3" s="376"/>
      <c r="H3" s="365"/>
      <c r="I3" s="364"/>
      <c r="J3" s="376"/>
      <c r="K3" s="376"/>
      <c r="L3" s="365"/>
      <c r="M3" s="364"/>
      <c r="N3" s="376"/>
      <c r="O3" s="376"/>
      <c r="P3" s="365"/>
      <c r="Q3" s="364"/>
      <c r="R3" s="376"/>
      <c r="S3" s="376"/>
      <c r="T3" s="365"/>
      <c r="U3" s="364"/>
      <c r="V3" s="376"/>
      <c r="W3" s="376"/>
      <c r="X3" s="365"/>
      <c r="Y3" s="432"/>
      <c r="Z3" s="432"/>
      <c r="AA3" s="432"/>
      <c r="AB3" s="433"/>
      <c r="AC3" s="432"/>
      <c r="AD3" s="432"/>
      <c r="AE3" s="432"/>
      <c r="AF3" s="433"/>
      <c r="AG3" s="432"/>
      <c r="AH3" s="432"/>
      <c r="AI3" s="432"/>
      <c r="AJ3" s="432"/>
      <c r="AL3" s="390" t="s">
        <v>504</v>
      </c>
      <c r="AM3" s="391"/>
      <c r="AN3" s="176" t="s">
        <v>492</v>
      </c>
      <c r="AO3" s="177"/>
      <c r="AP3" s="387"/>
      <c r="AQ3" s="387"/>
      <c r="AR3" s="387"/>
      <c r="AS3" s="384"/>
      <c r="AT3" s="385"/>
      <c r="AU3" s="384"/>
      <c r="AV3" s="385"/>
      <c r="AW3" s="379"/>
      <c r="AX3" s="381"/>
    </row>
    <row r="4" spans="3:50" ht="15" customHeight="1">
      <c r="C4" s="360" t="s">
        <v>268</v>
      </c>
      <c r="D4" s="361"/>
      <c r="E4" s="366"/>
      <c r="F4" s="367"/>
      <c r="G4" s="367"/>
      <c r="H4" s="368"/>
      <c r="I4" s="354">
        <f>IF(I5&gt;J5,1,0)+IF(I6&gt;J6,1,0)+IF(I7&gt;J7,1,0)+IF(K5&gt;L5,1,0)+IF(K6&gt;L6,1,0)+IF(K7&gt;L7,1,0)</f>
        <v>4</v>
      </c>
      <c r="J4" s="355"/>
      <c r="K4" s="355">
        <f>IF(J5&gt;I5,1,0)+IF(J6&gt;I6,1,0)+IF(J7&gt;I7,1,0)+IF(L5&gt;K5,1,0)+IF(L6&gt;K6,1,0)+IF(L7&gt;K7,1,0)</f>
        <v>2</v>
      </c>
      <c r="L4" s="377"/>
      <c r="M4" s="354">
        <f>IF(M5&gt;N5,1,0)+IF(M6&gt;N6,1,0)+IF(M7&gt;N7,1,0)+IF(O5&gt;P5,1,0)+IF(O6&gt;P6,1,0)+IF(O7&gt;P7,1,0)</f>
        <v>6</v>
      </c>
      <c r="N4" s="355"/>
      <c r="O4" s="355">
        <f>IF(N5&gt;M5,1,0)+IF(N6&gt;M6,1,0)+IF(N7&gt;M7,1,0)+IF(P5&gt;O5,1,0)+IF(P6&gt;O6,1,0)+IF(P7&gt;O7,1,0)</f>
        <v>0</v>
      </c>
      <c r="P4" s="377"/>
      <c r="Q4" s="354">
        <f>IF(Q5&gt;R5,1,0)+IF(Q6&gt;R6,1,0)+IF(Q7&gt;R7,1,0)+IF(S5&gt;T5,1,0)+IF(S6&gt;T6,1,0)+IF(S7&gt;T7,1,0)</f>
        <v>6</v>
      </c>
      <c r="R4" s="355"/>
      <c r="S4" s="355">
        <f>IF(R5&gt;Q5,1,0)+IF(R6&gt;Q6,1,0)+IF(R7&gt;Q7,1,0)+IF(T5&gt;S5,1,0)+IF(T6&gt;S6,1,0)+IF(T7&gt;S7,1,0)</f>
        <v>0</v>
      </c>
      <c r="T4" s="377"/>
      <c r="U4" s="354">
        <f>IF(U5&gt;V5,1,0)+IF(U6&gt;V6,1,0)+IF(U7&gt;V7,1,0)+IF(W5&gt;X5,1,0)+IF(W6&gt;X6,1,0)+IF(W7&gt;X7,1,0)</f>
        <v>5</v>
      </c>
      <c r="V4" s="355"/>
      <c r="W4" s="355">
        <f>IF(V5&gt;U5,1,0)+IF(V6&gt;U6,1,0)+IF(V7&gt;U7,1,0)+IF(X5&gt;W5,1,0)+IF(X6&gt;W6,1,0)+IF(X7&gt;W7,1,0)</f>
        <v>1</v>
      </c>
      <c r="X4" s="377"/>
      <c r="Y4" s="354">
        <f>IF(Y5&gt;Z5,1,0)+IF(Y6&gt;Z6,1,0)+IF(Y7&gt;Z7,1,0)+IF(AA5&gt;AB5,1,0)+IF(AA6&gt;AB6,1,0)+IF(AA7&gt;AB7,1,0)</f>
        <v>0</v>
      </c>
      <c r="Z4" s="355"/>
      <c r="AA4" s="355">
        <f>IF(Z5&gt;Y5,1,0)+IF(Z6&gt;Y6,1,0)+IF(Z7&gt;Y7,1,0)+IF(AB5&gt;AA5,1,0)+IF(AB6&gt;AA6,1,0)+IF(AB7&gt;AA7,1,0)</f>
        <v>0</v>
      </c>
      <c r="AB4" s="434"/>
      <c r="AC4" s="354">
        <f>IF(AC5&gt;AD5,1,0)+IF(AC6&gt;AD6,1,0)+IF(AC7&gt;AD7,1,0)+IF(AE5&gt;AF5,1,0)+IF(AE6&gt;AF6,1,0)+IF(AE7&gt;AF7,1,0)</f>
        <v>0</v>
      </c>
      <c r="AD4" s="355"/>
      <c r="AE4" s="355">
        <f>IF(AD5&gt;AC5,1,0)+IF(AD6&gt;AC6,1,0)+IF(AD7&gt;AC7,1,0)+IF(AF5&gt;AE5,1,0)+IF(AF6&gt;AE6,1,0)+IF(AF7&gt;AE7,1,0)</f>
        <v>0</v>
      </c>
      <c r="AF4" s="434"/>
      <c r="AG4" s="354">
        <f>IF(AG5&gt;AH5,1,0)+IF(AG6&gt;AH6,1,0)+IF(AG7&gt;AH7,1,0)+IF(AI5&gt;AJ5,1,0)+IF(AI6&gt;AJ6,1,0)+IF(AI7&gt;AJ7,1,0)</f>
        <v>0</v>
      </c>
      <c r="AH4" s="355"/>
      <c r="AI4" s="355">
        <f>IF(AH5&gt;AG5,1,0)+IF(AH6&gt;AG6,1,0)+IF(AH7&gt;AG7,1,0)+IF(AJ5&gt;AI5,1,0)+IF(AJ6&gt;AI6,1,0)+IF(AJ7&gt;AI7,1,0)</f>
        <v>0</v>
      </c>
      <c r="AJ4" s="377"/>
      <c r="AL4" s="225">
        <v>1</v>
      </c>
      <c r="AM4" s="179" t="s">
        <v>268</v>
      </c>
      <c r="AN4" s="238">
        <f>SUM($I$4:$AJ$4)/6</f>
        <v>4</v>
      </c>
      <c r="AO4" s="232"/>
      <c r="AP4" s="232">
        <f>COUNTIF($I$4,"&gt;3")+COUNTIF($M$4,"&gt;3")+COUNTIF($Q$4,"&gt;3")+COUNTIF($U$4,"&gt;3")+COUNTIF($AA$4,"&gt;3")+COUNTIF($AE$4,"&gt;3")+COUNTIF($AI$4,"&gt;3")</f>
        <v>4</v>
      </c>
      <c r="AQ4" s="232">
        <f>COUNTIF($I$4:$AJ$4,3)/2</f>
        <v>0</v>
      </c>
      <c r="AR4" s="232">
        <f>COUNTIF($K$4,"&gt;3")+COUNTIF($O$4,"&gt;3")+COUNTIF($S$4,"&gt;3")+COUNTIF($W$4,"&gt;3")+COUNTIF($AA$4,"&gt;3")+COUNTIF($AE$4,"&gt;3")+COUNTIF($AI$4,"&gt;3")</f>
        <v>0</v>
      </c>
      <c r="AS4" s="232">
        <f>SUM($I$4,$M$4,$Q$4,$U$4,$Y$4,$AC$4,$AG$4)</f>
        <v>21</v>
      </c>
      <c r="AT4" s="232">
        <f>SUM($K$4,$O$4,$S$4,$W$4,$AA$4,$AE$4,$AI$4)</f>
        <v>3</v>
      </c>
      <c r="AU4" s="232">
        <f>SUM($I$5:$I$7,$M$5:$M$7,$Q$5:$Q$7,$K$5:$K$7,$S$5:$S$7,$U$5:$U$7,$W$5:$W$7,$Y$5:$Y$7,$AA$5:$AA$7,$O$5:$O$7,$AG$5:$AG$7,$AI$5:$AI$7,$AE$5:$AE$7,$AC$5:$AC$7)</f>
        <v>282</v>
      </c>
      <c r="AV4" s="232">
        <f>SUM($AB$5:$AB$7,$Z$5:$Z$7,$X$5:$X$7,$V$5:$V$7,$T$5:$T$7,$R$5:$R$7,$P$5:$P$7,$N$5:$N$7,$L$5:$L$7,$J$5:$J$7,$AD$5:$AD$7,$AF$5:$AF$7,$AH$5:$AH$7,$AJ$5:$AJ$7)</f>
        <v>137</v>
      </c>
      <c r="AW4" s="180">
        <f>2*AP4+AQ4</f>
        <v>8</v>
      </c>
      <c r="AX4" s="181">
        <f>AW4*100+AS4-AT4+(AU4-AV4)/1000</f>
        <v>818.14499999999998</v>
      </c>
    </row>
    <row r="5" spans="3:50" ht="15" customHeight="1">
      <c r="C5" s="362"/>
      <c r="D5" s="363"/>
      <c r="E5" s="369"/>
      <c r="F5" s="370"/>
      <c r="G5" s="370"/>
      <c r="H5" s="371"/>
      <c r="I5" s="182">
        <v>6</v>
      </c>
      <c r="J5" s="183">
        <v>13</v>
      </c>
      <c r="K5" s="184">
        <v>13</v>
      </c>
      <c r="L5" s="185">
        <v>1</v>
      </c>
      <c r="M5" s="182">
        <v>13</v>
      </c>
      <c r="N5" s="183">
        <v>1</v>
      </c>
      <c r="O5" s="184">
        <v>13</v>
      </c>
      <c r="P5" s="185">
        <v>2</v>
      </c>
      <c r="Q5" s="182">
        <v>10</v>
      </c>
      <c r="R5" s="183">
        <v>3</v>
      </c>
      <c r="S5" s="184">
        <v>13</v>
      </c>
      <c r="T5" s="185">
        <v>10</v>
      </c>
      <c r="U5" s="182">
        <v>3</v>
      </c>
      <c r="V5" s="184">
        <v>13</v>
      </c>
      <c r="W5" s="186">
        <v>13</v>
      </c>
      <c r="X5" s="185">
        <v>3</v>
      </c>
      <c r="Y5" s="182"/>
      <c r="Z5" s="183"/>
      <c r="AA5" s="184"/>
      <c r="AB5" s="184"/>
      <c r="AC5" s="187"/>
      <c r="AD5" s="188"/>
      <c r="AE5" s="189"/>
      <c r="AF5" s="190"/>
      <c r="AG5" s="187"/>
      <c r="AH5" s="188"/>
      <c r="AI5" s="189"/>
      <c r="AJ5" s="190"/>
      <c r="AL5" s="191">
        <v>2</v>
      </c>
      <c r="AM5" s="179" t="s">
        <v>360</v>
      </c>
      <c r="AN5" s="239">
        <f>SUM($E$16:$P$16,$U$16:$AJ$16)/6</f>
        <v>4</v>
      </c>
      <c r="AO5" s="234"/>
      <c r="AP5" s="234">
        <f>COUNTIF($E$16,"&gt;3")+COUNTIF($I$16,"&gt;3")+COUNTIF($M$16,"&gt;3")+COUNTIF($U$16,"&gt;3")+COUNTIF($AA$16,"&gt;3")+COUNTIF($AE$16,"&gt;3")+COUNTIF($AI$16,"&gt;3")</f>
        <v>2</v>
      </c>
      <c r="AQ5" s="234">
        <f>COUNTIF($E$16:$P$16,3)/2+COUNTIF($U$16:$AJ$16,3)/2</f>
        <v>1</v>
      </c>
      <c r="AR5" s="234">
        <f>COUNTIF($G$16,"&gt;3")+COUNTIF($K$16,"&gt;3")+COUNTIF($O$16,"&gt;3")+COUNTIF($W$16,"&gt;3")+COUNTIF($AA$16,"&gt;3")+COUNTIF($AE$16,"&gt;3")+COUNTIF($AI$16,"&gt;3")</f>
        <v>1</v>
      </c>
      <c r="AS5" s="234">
        <f>SUM($E$16,$I$16,$M$16,$U$16,$Y$16,$AC$16,$AG$16)</f>
        <v>12</v>
      </c>
      <c r="AT5" s="234">
        <f>SUM($G$16,$K$16,$O$16,$W$16,$AA$16,$AE$16,$AI$16)</f>
        <v>12</v>
      </c>
      <c r="AU5" s="234">
        <f>SUM($E$17:$E$19,$G$17:$G$19,$I$17:$I$19,$K$17:$K$19,$O$17:$O$19,$M$17:$M$19,$U$17:$U$19,$W$17:$W$19,$Y$17:$Y$19,$AA$17:$AA$19,$AC$17:$AC$19,$AE$17:$AE$19,$AG$17:$AG$19,$AI$17:$AI$19)</f>
        <v>238</v>
      </c>
      <c r="AV5" s="234">
        <f>SUM($F$17:$F$19,$H$17:$H$19,$J$17:$J$19,$L$17:$L$19,$P$17:$P$19,$N$17:$N$19,$V$17:$V$19,$X$17:$X$19,$Z$17:$Z$19,$AB$17:$AB$19,$AD$17:$AD$19,$AF$17:$AF$19,$AH$17:$AH$19,$AJ$17:$AJ$19)</f>
        <v>223</v>
      </c>
      <c r="AW5" s="192">
        <f>2*AP5+AQ5</f>
        <v>5</v>
      </c>
      <c r="AX5" s="193">
        <f>AW5*100+AS5-AT5+(AU5-AV5)/1000</f>
        <v>500.01499999999999</v>
      </c>
    </row>
    <row r="6" spans="3:50" ht="15" customHeight="1">
      <c r="C6" s="362"/>
      <c r="D6" s="363"/>
      <c r="E6" s="369"/>
      <c r="F6" s="370"/>
      <c r="G6" s="370"/>
      <c r="H6" s="371"/>
      <c r="I6" s="194">
        <v>13</v>
      </c>
      <c r="J6" s="195">
        <v>8</v>
      </c>
      <c r="K6" s="196">
        <v>13</v>
      </c>
      <c r="L6" s="197">
        <v>5</v>
      </c>
      <c r="M6" s="194">
        <v>13</v>
      </c>
      <c r="N6" s="195">
        <v>2</v>
      </c>
      <c r="O6" s="196">
        <v>12</v>
      </c>
      <c r="P6" s="197">
        <v>11</v>
      </c>
      <c r="Q6" s="194">
        <v>13</v>
      </c>
      <c r="R6" s="195">
        <v>6</v>
      </c>
      <c r="S6" s="196">
        <v>13</v>
      </c>
      <c r="T6" s="197">
        <v>4</v>
      </c>
      <c r="U6" s="194">
        <v>13</v>
      </c>
      <c r="V6" s="196">
        <v>1</v>
      </c>
      <c r="W6" s="198">
        <v>13</v>
      </c>
      <c r="X6" s="197">
        <v>11</v>
      </c>
      <c r="Y6" s="194"/>
      <c r="Z6" s="195"/>
      <c r="AA6" s="196"/>
      <c r="AB6" s="196"/>
      <c r="AC6" s="187"/>
      <c r="AD6" s="188"/>
      <c r="AE6" s="189"/>
      <c r="AF6" s="190"/>
      <c r="AG6" s="187"/>
      <c r="AH6" s="188"/>
      <c r="AI6" s="189"/>
      <c r="AJ6" s="190"/>
      <c r="AL6" s="178">
        <v>3</v>
      </c>
      <c r="AM6" s="179" t="s">
        <v>333</v>
      </c>
      <c r="AN6" s="239">
        <f>SUM($E$20:$T$20,$Y$20:$AJ$20)/6</f>
        <v>4</v>
      </c>
      <c r="AO6" s="240"/>
      <c r="AP6" s="234">
        <f>COUNTIF($E$20,"&gt;3")+COUNTIF($I$20,"&gt;3")+COUNTIF($M$20,"&gt;3")+COUNTIF($Q$20,"&gt;3")+COUNTIF($AA$20,"&gt;3")+COUNTIF($AE$20,"&gt;3")+COUNTIF($AI$20,"&gt;3")</f>
        <v>1</v>
      </c>
      <c r="AQ6" s="234">
        <f>COUNTIF($E$20:$T$20,3)/2+COUNTIF($Y$20:$AJ$20,3)/2</f>
        <v>2</v>
      </c>
      <c r="AR6" s="234">
        <f>COUNTIF($G$20,"&gt;3")+COUNTIF($K$20,"&gt;3")+COUNTIF($O$20,"&gt;3")+COUNTIF($S$20,"&gt;3")+COUNTIF($AA$20,"&gt;3")+COUNTIF($AE$20,"&gt;3")+COUNTIF($AI$20,"&gt;3")</f>
        <v>1</v>
      </c>
      <c r="AS6" s="234">
        <f>SUM($E$20,$I$20,$M$20,$Q$20,$Y$20,$AC$20,$AG$20)</f>
        <v>12</v>
      </c>
      <c r="AT6" s="234">
        <f>SUM($G$20,$K$20,$O$20,$S$20,$AA$20,$AE$20,$AI$20)</f>
        <v>12</v>
      </c>
      <c r="AU6" s="234">
        <f>SUM($E$21:$E$23,$G$21:$G$23,$I$21:$I$23,$K$21:$K$23,$M$21:$M$23,$O$21:$O$23,$Q$21:$Q$23,$S$21:$S$23,$Y$21:$Y$23,$AA$21:$AA$23,$AC$21:$AC$23,$AE$21:$AE$23,$AG$21:$AG$23,$AI$21:$AI$23)</f>
        <v>217</v>
      </c>
      <c r="AV6" s="234">
        <f>SUM($F$21:$F$23,$H$21:$H$23,$J$21:$J$23,$L$21:$L$23,$N$21:$N$23,$P$21:$P$23,$R$21:$R$23,$T$21:$T$23,$Z$21:$Z$23,$AB$21:$AB$23,$AD$21:$AD$23,$AF$21:$AF$23,$AH$21:$AH$23,$AJ$21:$AJ$23)</f>
        <v>230</v>
      </c>
      <c r="AW6" s="192">
        <f>2*AP6+AQ6</f>
        <v>4</v>
      </c>
      <c r="AX6" s="193">
        <f>AW6*100+AS6-AT6+(AU6-AV6)/1000</f>
        <v>399.98700000000002</v>
      </c>
    </row>
    <row r="7" spans="3:50" ht="15" customHeight="1" thickBot="1">
      <c r="C7" s="364"/>
      <c r="D7" s="365"/>
      <c r="E7" s="372"/>
      <c r="F7" s="373"/>
      <c r="G7" s="373"/>
      <c r="H7" s="374"/>
      <c r="I7" s="199">
        <v>13</v>
      </c>
      <c r="J7" s="200">
        <v>5</v>
      </c>
      <c r="K7" s="201">
        <v>4</v>
      </c>
      <c r="L7" s="202">
        <v>13</v>
      </c>
      <c r="M7" s="199">
        <v>13</v>
      </c>
      <c r="N7" s="200">
        <v>0</v>
      </c>
      <c r="O7" s="201">
        <v>13</v>
      </c>
      <c r="P7" s="202">
        <v>3</v>
      </c>
      <c r="Q7" s="199">
        <v>13</v>
      </c>
      <c r="R7" s="200">
        <v>6</v>
      </c>
      <c r="S7" s="201">
        <v>13</v>
      </c>
      <c r="T7" s="202">
        <v>12</v>
      </c>
      <c r="U7" s="199">
        <v>13</v>
      </c>
      <c r="V7" s="201">
        <v>0</v>
      </c>
      <c r="W7" s="203">
        <v>13</v>
      </c>
      <c r="X7" s="202">
        <v>4</v>
      </c>
      <c r="Y7" s="199"/>
      <c r="Z7" s="200"/>
      <c r="AA7" s="201"/>
      <c r="AB7" s="201"/>
      <c r="AC7" s="204"/>
      <c r="AD7" s="205"/>
      <c r="AE7" s="206"/>
      <c r="AF7" s="207"/>
      <c r="AG7" s="204"/>
      <c r="AH7" s="205"/>
      <c r="AI7" s="206"/>
      <c r="AJ7" s="207"/>
      <c r="AL7" s="191">
        <v>4</v>
      </c>
      <c r="AM7" s="179" t="s">
        <v>267</v>
      </c>
      <c r="AN7" s="239">
        <f>SUM($E$8:$H$8,$M$8:$AJ$8)/6</f>
        <v>4</v>
      </c>
      <c r="AO7" s="234"/>
      <c r="AP7" s="234">
        <f>COUNTIF($E$8,"&gt;3")+COUNTIF($M$8,"&gt;3")+COUNTIF($Q$8,"&gt;3")+COUNTIF($U$8,"&gt;3")+COUNTIF($AA$8,"&gt;3")+COUNTIF($AE$8,"&gt;3")+COUNTIF($AI$8,"&gt;3")</f>
        <v>1</v>
      </c>
      <c r="AQ7" s="234">
        <f>COUNTIF($E$8:$H$8,3)/2+COUNTIF($M$8:$AJ$8,3)/2</f>
        <v>1</v>
      </c>
      <c r="AR7" s="234">
        <f>COUNTIF($G$8,"&gt;3")+COUNTIF($O$8,"&gt;3")+COUNTIF($S$8,"&gt;3")+COUNTIF($W$8,"&gt;3")+COUNTIF($AA$8,"&gt;3")+COUNTIF($AE$8,"&gt;3")+COUNTIF($AI$8,"&gt;3")</f>
        <v>2</v>
      </c>
      <c r="AS7" s="234">
        <f>SUM($E$8,$M$8,$Q$8,$U$8,$Y$8,$AC$8,$AG$8)</f>
        <v>12</v>
      </c>
      <c r="AT7" s="234">
        <f>SUM($G$8,$O$8,$S$8,$W$8,$AA$8,$AE$8,$AI$8)</f>
        <v>12</v>
      </c>
      <c r="AU7" s="234">
        <f>SUM($E$9:$E$11,$G$9:$G$11,$M$9:$M$11,$O$9:$O$11,$Q$9:$Q$11,$S$9:$S$11,$U$9:$U$11,$W$9:$W$11,$Y$9:$Y$11,$AA$9:$AA$11,$AC$9:$AC$11,$AE$9:$AE$11,$AG$9:$AG$11,$AI$9:$AI$11)</f>
        <v>223</v>
      </c>
      <c r="AV7" s="234">
        <f>SUM($F$9:$F$11,$H$9:$H$11,$N$9:$N$11,$P$9:$P$11,$R$9:$R$11,$T$9:$T$11,$V$9:$V$11,$X$9:$X$11,$Z$9:$Z$11,$AB$9:AB$11,AD$9:AD$11,AF$9:AF$11,AH$9:AH$11,AJ$9:AJ$11)</f>
        <v>223</v>
      </c>
      <c r="AW7" s="192">
        <f>2*AP7+AQ7</f>
        <v>3</v>
      </c>
      <c r="AX7" s="193">
        <f>AW7*100+AS7-AT7+(AU7-AV7)/1000</f>
        <v>300</v>
      </c>
    </row>
    <row r="8" spans="3:50" ht="15" customHeight="1" thickBot="1">
      <c r="C8" s="360" t="s">
        <v>267</v>
      </c>
      <c r="D8" s="361"/>
      <c r="E8" s="354">
        <f>IF(E9&gt;F9,1,0)+IF(E10&gt;F10,1,0)+IF(E11&gt;F11,1,0)+IF(G9&gt;H9,1,0)+IF(G10&gt;H10,1,0)+IF(G11&gt;H11,1,0)</f>
        <v>2</v>
      </c>
      <c r="F8" s="355"/>
      <c r="G8" s="355">
        <f>IF(F9&gt;E9,1,0)+IF(F10&gt;E10,1,0)+IF(F11&gt;E11,1,0)+IF(H9&gt;G9,1,0)+IF(H10&gt;G10,1,0)+IF(H11&gt;G11,1,0)</f>
        <v>4</v>
      </c>
      <c r="H8" s="377"/>
      <c r="I8" s="435"/>
      <c r="J8" s="399"/>
      <c r="K8" s="399"/>
      <c r="L8" s="400"/>
      <c r="M8" s="354">
        <f>IF(M9&gt;N9,1,0)+IF(M10&gt;N10,1,0)+IF(M11&gt;N11,1,0)+IF(O9&gt;P9,1,0)+IF(O10&gt;P10,1,0)+IF(O11&gt;P11,1,0)</f>
        <v>5</v>
      </c>
      <c r="N8" s="355"/>
      <c r="O8" s="355">
        <f>IF(N9&gt;M9,1,0)+IF(N10&gt;M10,1,0)+IF(N11&gt;M11,1,0)+IF(P9&gt;O9,1,0)+IF(P10&gt;O10,1,0)+IF(P11&gt;O11,1,0)</f>
        <v>1</v>
      </c>
      <c r="P8" s="377"/>
      <c r="Q8" s="354">
        <f>IF(Q9&gt;R9,1,0)+IF(Q10&gt;R10,1,0)+IF(Q11&gt;R11,1,0)+IF(S9&gt;T9,1,0)+IF(S10&gt;T10,1,0)+IF(S11&gt;T11,1,0)</f>
        <v>2</v>
      </c>
      <c r="R8" s="355"/>
      <c r="S8" s="355">
        <f>IF(R9&gt;Q9,1,0)+IF(R10&gt;Q10,1,0)+IF(R11&gt;Q11,1,0)+IF(T9&gt;S9,1,0)+IF(T10&gt;S10,1,0)+IF(T11&gt;S11,1,0)</f>
        <v>4</v>
      </c>
      <c r="T8" s="377"/>
      <c r="U8" s="354">
        <f>IF(U9&gt;V9,1,0)+IF(U10&gt;V10,1,0)+IF(U11&gt;V11,1,0)+IF(W9&gt;X9,1,0)+IF(W10&gt;X10,1,0)+IF(W11&gt;X11,1,0)</f>
        <v>3</v>
      </c>
      <c r="V8" s="355"/>
      <c r="W8" s="355">
        <f>IF(V9&gt;U9,1,0)+IF(V10&gt;U10,1,0)+IF(V11&gt;U11,1,0)+IF(X9&gt;W9,1,0)+IF(X10&gt;W10,1,0)+IF(X11&gt;W11,1,0)</f>
        <v>3</v>
      </c>
      <c r="X8" s="377"/>
      <c r="Y8" s="354">
        <f>IF(Y9&gt;Z9,1,0)+IF(Y10&gt;Z10,1,0)+IF(Y11&gt;Z11,1,0)+IF(AA9&gt;AB9,1,0)+IF(AA10&gt;AB10,1,0)+IF(AA11&gt;AB11,1,0)</f>
        <v>0</v>
      </c>
      <c r="Z8" s="355"/>
      <c r="AA8" s="355">
        <f>IF(Z9&gt;Y9,1,0)+IF(Z10&gt;Y10,1,0)+IF(Z11&gt;Y11,1,0)+IF(AB9&gt;AA9,1,0)+IF(AB10&gt;AA10,1,0)+IF(AB11&gt;AA11,1,0)</f>
        <v>0</v>
      </c>
      <c r="AB8" s="434"/>
      <c r="AC8" s="354">
        <f>IF(AC9&gt;AD9,1,0)+IF(AC10&gt;AD10,1,0)+IF(AC11&gt;AD11,1,0)+IF(AE9&gt;AF9,1,0)+IF(AE10&gt;AF10,1,0)+IF(AE11&gt;AF11,1,0)</f>
        <v>0</v>
      </c>
      <c r="AD8" s="355"/>
      <c r="AE8" s="355">
        <f>IF(AD9&gt;AC9,1,0)+IF(AD10&gt;AC10,1,0)+IF(AD11&gt;AC11,1,0)+IF(AF9&gt;AE9,1,0)+IF(AF10&gt;AE10,1,0)+IF(AF11&gt;AE11,1,0)</f>
        <v>0</v>
      </c>
      <c r="AF8" s="434"/>
      <c r="AG8" s="354">
        <f>IF(AG9&gt;AH9,1,0)+IF(AG10&gt;AH10,1,0)+IF(AG11&gt;AH11,1,0)+IF(AI9&gt;AJ9,1,0)+IF(AI10&gt;AJ10,1,0)+IF(AI11&gt;AJ11,1,0)</f>
        <v>0</v>
      </c>
      <c r="AH8" s="355"/>
      <c r="AI8" s="355">
        <f>IF(AH9&gt;AG9,1,0)+IF(AH10&gt;AG10,1,0)+IF(AH11&gt;AG11,1,0)+IF(AJ9&gt;AI9,1,0)+IF(AJ10&gt;AI10,1,0)+IF(AJ11&gt;AI11,1,0)</f>
        <v>0</v>
      </c>
      <c r="AJ8" s="377"/>
      <c r="AL8" s="226">
        <v>5</v>
      </c>
      <c r="AM8" s="227" t="s">
        <v>332</v>
      </c>
      <c r="AN8" s="241">
        <f>SUM($E$12:$L$12,$Q$12:$AJ$12)/6</f>
        <v>4</v>
      </c>
      <c r="AO8" s="237"/>
      <c r="AP8" s="237">
        <f>COUNTIF($E$12,"&gt;3")+COUNTIF($I$12,"&gt;3")+COUNTIF($Q$12,"&gt;3")+COUNTIF($U$12,"&gt;3")+COUNTIF($AA$12,"&gt;3")+COUNTIF($AE$12,"&gt;3")+COUNTIF($AI$12,"&gt;3")</f>
        <v>0</v>
      </c>
      <c r="AQ8" s="237">
        <f>COUNTIF($E$12:$L$12,3)/2+COUNTIF($Q$12:$AJ$12,3)/2</f>
        <v>0</v>
      </c>
      <c r="AR8" s="237">
        <f>COUNTIF($G$12,"&gt;3")+COUNTIF($K$12,"&gt;3")+COUNTIF($S$12,"&gt;3")+COUNTIF($W$12,"&gt;3")+COUNTIF($AA$12,"&gt;3")+COUNTIF($AE$12,"&gt;3")+COUNTIF($AI$12,"&gt;3")</f>
        <v>4</v>
      </c>
      <c r="AS8" s="237">
        <f>SUM($E$12,$I$12,$Q$12,$U$12,$Y$12,$AC$12,$AG$12)</f>
        <v>3</v>
      </c>
      <c r="AT8" s="237">
        <f>SUM($G$12,$K$12,$S$12,$W$12,$AA$12,$AE$12,$AI$12)</f>
        <v>21</v>
      </c>
      <c r="AU8" s="237">
        <f>SUM($E$13:$E$15,$I$13:$I$15,$G$13:$G$15,$K$13:$K$15,$Q$13:$Q$15,$S$13:$S$15,$U$13:$U$15,$W$13:$W$15,$Y$13:$Y$15,$AA$13:$AA$15,$AC$13:$AC$15,$AE$13:$AE$15,$AG$13:$AG$15,$AI$13:$AI$15)</f>
        <v>132</v>
      </c>
      <c r="AV8" s="237">
        <f>SUM($F$13:$F$15,$J$13:$J$15,$H$13:$H$15,$L$13:$L$15,$R$13:$R$15,$T$13:$T$15,$V$13:$V$15,$X$13:$X$15,$Z$13:$Z$15,$AB$13:$AB$15,$AD$13:$AD$15,$AF$13:$AF$15,$AH$13:$AH$15,$AJ$13:$AJ$15)</f>
        <v>279</v>
      </c>
      <c r="AW8" s="228">
        <f>2*AP8+AQ8</f>
        <v>0</v>
      </c>
      <c r="AX8" s="213">
        <f>AW8*100+AS8-AT8+(AU8-AV8)/1000</f>
        <v>-18.146999999999998</v>
      </c>
    </row>
    <row r="9" spans="3:50" ht="15" customHeight="1">
      <c r="C9" s="362"/>
      <c r="D9" s="363"/>
      <c r="E9" s="182">
        <f>J5</f>
        <v>13</v>
      </c>
      <c r="F9" s="183">
        <f>I5</f>
        <v>6</v>
      </c>
      <c r="G9" s="184">
        <f>L5</f>
        <v>1</v>
      </c>
      <c r="H9" s="183">
        <f>K5</f>
        <v>13</v>
      </c>
      <c r="I9" s="436"/>
      <c r="J9" s="370"/>
      <c r="K9" s="370"/>
      <c r="L9" s="401"/>
      <c r="M9" s="182">
        <v>7</v>
      </c>
      <c r="N9" s="183">
        <v>8</v>
      </c>
      <c r="O9" s="184">
        <v>13</v>
      </c>
      <c r="P9" s="185">
        <v>1</v>
      </c>
      <c r="Q9" s="182">
        <v>13</v>
      </c>
      <c r="R9" s="183">
        <v>9</v>
      </c>
      <c r="S9" s="184">
        <v>11</v>
      </c>
      <c r="T9" s="185">
        <v>13</v>
      </c>
      <c r="U9" s="182">
        <v>7</v>
      </c>
      <c r="V9" s="184">
        <v>13</v>
      </c>
      <c r="W9" s="186">
        <v>10</v>
      </c>
      <c r="X9" s="185">
        <v>9</v>
      </c>
      <c r="Y9" s="182"/>
      <c r="Z9" s="183"/>
      <c r="AA9" s="184"/>
      <c r="AB9" s="184"/>
      <c r="AC9" s="187"/>
      <c r="AD9" s="188"/>
      <c r="AE9" s="189"/>
      <c r="AF9" s="190"/>
      <c r="AG9" s="187"/>
      <c r="AH9" s="188"/>
      <c r="AI9" s="189"/>
      <c r="AJ9" s="190"/>
      <c r="AO9" s="214"/>
    </row>
    <row r="10" spans="3:50" ht="15" customHeight="1" thickBot="1">
      <c r="C10" s="362"/>
      <c r="D10" s="363"/>
      <c r="E10" s="194">
        <f>J6</f>
        <v>8</v>
      </c>
      <c r="F10" s="195">
        <f>I6</f>
        <v>13</v>
      </c>
      <c r="G10" s="196">
        <f>L6</f>
        <v>5</v>
      </c>
      <c r="H10" s="197">
        <f>K6</f>
        <v>13</v>
      </c>
      <c r="I10" s="436"/>
      <c r="J10" s="370"/>
      <c r="K10" s="370"/>
      <c r="L10" s="401"/>
      <c r="M10" s="194">
        <v>13</v>
      </c>
      <c r="N10" s="195">
        <v>6</v>
      </c>
      <c r="O10" s="196">
        <v>13</v>
      </c>
      <c r="P10" s="197">
        <v>3</v>
      </c>
      <c r="Q10" s="194">
        <v>3</v>
      </c>
      <c r="R10" s="195">
        <v>13</v>
      </c>
      <c r="S10" s="196">
        <v>9</v>
      </c>
      <c r="T10" s="197">
        <v>13</v>
      </c>
      <c r="U10" s="194">
        <v>10</v>
      </c>
      <c r="V10" s="196">
        <v>9</v>
      </c>
      <c r="W10" s="198">
        <v>10</v>
      </c>
      <c r="X10" s="197">
        <v>13</v>
      </c>
      <c r="Y10" s="194"/>
      <c r="Z10" s="195"/>
      <c r="AA10" s="196"/>
      <c r="AB10" s="196"/>
      <c r="AC10" s="187"/>
      <c r="AD10" s="188"/>
      <c r="AE10" s="189"/>
      <c r="AF10" s="190"/>
      <c r="AG10" s="187"/>
      <c r="AH10" s="188"/>
      <c r="AI10" s="189"/>
      <c r="AJ10" s="190"/>
      <c r="AO10" s="214"/>
    </row>
    <row r="11" spans="3:50" ht="15" customHeight="1" thickBot="1">
      <c r="C11" s="364"/>
      <c r="D11" s="365"/>
      <c r="E11" s="199">
        <f>J7</f>
        <v>5</v>
      </c>
      <c r="F11" s="200">
        <f>I7</f>
        <v>13</v>
      </c>
      <c r="G11" s="201">
        <f>L7</f>
        <v>13</v>
      </c>
      <c r="H11" s="202">
        <f>K7</f>
        <v>4</v>
      </c>
      <c r="I11" s="437"/>
      <c r="J11" s="403"/>
      <c r="K11" s="403"/>
      <c r="L11" s="404"/>
      <c r="M11" s="199">
        <v>13</v>
      </c>
      <c r="N11" s="200">
        <v>5</v>
      </c>
      <c r="O11" s="201">
        <v>13</v>
      </c>
      <c r="P11" s="202">
        <v>3</v>
      </c>
      <c r="Q11" s="199">
        <v>13</v>
      </c>
      <c r="R11" s="200">
        <v>11</v>
      </c>
      <c r="S11" s="201">
        <v>1</v>
      </c>
      <c r="T11" s="202">
        <v>13</v>
      </c>
      <c r="U11" s="199">
        <v>10</v>
      </c>
      <c r="V11" s="201">
        <v>13</v>
      </c>
      <c r="W11" s="203">
        <v>9</v>
      </c>
      <c r="X11" s="202">
        <v>6</v>
      </c>
      <c r="Y11" s="199"/>
      <c r="Z11" s="200"/>
      <c r="AA11" s="201"/>
      <c r="AB11" s="201"/>
      <c r="AC11" s="187"/>
      <c r="AD11" s="188"/>
      <c r="AE11" s="189"/>
      <c r="AF11" s="190"/>
      <c r="AG11" s="187"/>
      <c r="AH11" s="188"/>
      <c r="AI11" s="189"/>
      <c r="AJ11" s="190"/>
      <c r="AP11" s="420" t="s">
        <v>493</v>
      </c>
      <c r="AQ11" s="421"/>
      <c r="AR11" s="421"/>
      <c r="AS11" s="422"/>
      <c r="AV11" s="174" t="s">
        <v>507</v>
      </c>
    </row>
    <row r="12" spans="3:50" ht="15" customHeight="1">
      <c r="C12" s="360" t="s">
        <v>332</v>
      </c>
      <c r="D12" s="361"/>
      <c r="E12" s="354">
        <f>IF(E13&gt;F13,1,0)+IF(E14&gt;F14,1,0)+IF(E15&gt;F15,1,0)+IF(G13&gt;H13,1,0)+IF(G14&gt;H14,1,0)+IF(G15&gt;H15,1,0)</f>
        <v>0</v>
      </c>
      <c r="F12" s="355"/>
      <c r="G12" s="355">
        <f>IF(F13&gt;E13,1,0)+IF(F14&gt;E14,1,0)+IF(F15&gt;E15,1,0)+IF(H13&gt;G13,1,0)+IF(H14&gt;G14,1,0)+IF(H15&gt;G15,1,0)</f>
        <v>6</v>
      </c>
      <c r="H12" s="377"/>
      <c r="I12" s="354">
        <f>IF(I13&gt;J13,1,0)+IF(I14&gt;J14,1,0)+IF(I15&gt;J15,1,0)+IF(K13&gt;L13,1,0)+IF(K14&gt;L14,1,0)+IF(K15&gt;L15,1,0)</f>
        <v>1</v>
      </c>
      <c r="J12" s="355"/>
      <c r="K12" s="355">
        <f>IF(J13&gt;I13,1,0)+IF(J14&gt;I14,1,0)+IF(J15&gt;I15,1,0)+IF(L13&gt;K13,1,0)+IF(L14&gt;K14,1,0)+IF(L15&gt;K15,1,0)</f>
        <v>5</v>
      </c>
      <c r="L12" s="377"/>
      <c r="M12" s="366"/>
      <c r="N12" s="367"/>
      <c r="O12" s="367"/>
      <c r="P12" s="368"/>
      <c r="Q12" s="354">
        <f>IF(Q13&gt;R13,1,0)+IF(Q14&gt;R14,1,0)+IF(Q15&gt;R15,1,0)+IF(S13&gt;T13,1,0)+IF(S14&gt;T14,1,0)+IF(S15&gt;T15,1,0)</f>
        <v>1</v>
      </c>
      <c r="R12" s="355"/>
      <c r="S12" s="355">
        <f>IF(R13&gt;Q13,1,0)+IF(R14&gt;Q14,1,0)+IF(R15&gt;Q15,1,0)+IF(T13&gt;S13,1,0)+IF(T14&gt;S14,1,0)+IF(T15&gt;S15,1,0)</f>
        <v>5</v>
      </c>
      <c r="T12" s="377"/>
      <c r="U12" s="354">
        <f>IF(U13&gt;V13,1,0)+IF(U14&gt;V14,1,0)+IF(U15&gt;V15,1,0)+IF(W13&gt;X13,1,0)+IF(W14&gt;X14,1,0)+IF(W15&gt;X15,1,0)</f>
        <v>1</v>
      </c>
      <c r="V12" s="355"/>
      <c r="W12" s="355">
        <f>IF(V13&gt;U13,1,0)+IF(V14&gt;U14,1,0)+IF(V15&gt;U15,1,0)+IF(X13&gt;W13,1,0)+IF(X14&gt;W14,1,0)+IF(X15&gt;W15,1,0)</f>
        <v>5</v>
      </c>
      <c r="X12" s="377"/>
      <c r="Y12" s="354">
        <f>IF(Y13&gt;Z13,1,0)+IF(Y14&gt;Z14,1,0)+IF(Y15&gt;Z15,1,0)+IF(AA13&gt;AB13,1,0)+IF(AA14&gt;AB14,1,0)+IF(AA15&gt;AB15,1,0)</f>
        <v>0</v>
      </c>
      <c r="Z12" s="355"/>
      <c r="AA12" s="355">
        <f>IF(Z13&gt;Y13,1,0)+IF(Z14&gt;Y14,1,0)+IF(Z15&gt;Y15,1,0)+IF(AB13&gt;AA13,1,0)+IF(AB14&gt;AA14,1,0)+IF(AB15&gt;AA15,1,0)</f>
        <v>0</v>
      </c>
      <c r="AB12" s="434"/>
      <c r="AC12" s="354">
        <f>IF(AC13&gt;AD13,1,0)+IF(AC14&gt;AD14,1,0)+IF(AC15&gt;AD15,1,0)+IF(AE13&gt;AF13,1,0)+IF(AE14&gt;AF14,1,0)+IF(AE15&gt;AF15,1,0)</f>
        <v>0</v>
      </c>
      <c r="AD12" s="355"/>
      <c r="AE12" s="355">
        <f>IF(AD13&gt;AC13,1,0)+IF(AD14&gt;AC14,1,0)+IF(AD15&gt;AC15,1,0)+IF(AF13&gt;AE13,1,0)+IF(AF14&gt;AE14,1,0)+IF(AF15&gt;AE15,1,0)</f>
        <v>0</v>
      </c>
      <c r="AF12" s="434"/>
      <c r="AG12" s="354">
        <f>IF(AG13&gt;AH13,1,0)+IF(AG14&gt;AH14,1,0)+IF(AG15&gt;AH15,1,0)+IF(AI13&gt;AJ13,1,0)+IF(AI14&gt;AJ14,1,0)+IF(AI15&gt;AJ15,1,0)</f>
        <v>0</v>
      </c>
      <c r="AH12" s="355"/>
      <c r="AI12" s="355">
        <f>IF(AH13&gt;AG13,1,0)+IF(AH14&gt;AG14,1,0)+IF(AH15&gt;AG15,1,0)+IF(AJ13&gt;AI13,1,0)+IF(AJ14&gt;AI14,1,0)+IF(AJ15&gt;AI15,1,0)</f>
        <v>0</v>
      </c>
      <c r="AJ12" s="377"/>
      <c r="AP12" s="406"/>
      <c r="AQ12" s="407"/>
      <c r="AR12" s="407"/>
      <c r="AS12" s="408"/>
      <c r="AV12" s="174" t="s">
        <v>508</v>
      </c>
    </row>
    <row r="13" spans="3:50" ht="15" customHeight="1">
      <c r="C13" s="362"/>
      <c r="D13" s="363"/>
      <c r="E13" s="182">
        <f>N5</f>
        <v>1</v>
      </c>
      <c r="F13" s="183">
        <f>M5</f>
        <v>13</v>
      </c>
      <c r="G13" s="184">
        <f>P5</f>
        <v>2</v>
      </c>
      <c r="H13" s="185">
        <f>O5</f>
        <v>13</v>
      </c>
      <c r="I13" s="182">
        <f>N9</f>
        <v>8</v>
      </c>
      <c r="J13" s="183">
        <f>M9</f>
        <v>7</v>
      </c>
      <c r="K13" s="184">
        <f>P9</f>
        <v>1</v>
      </c>
      <c r="L13" s="185">
        <f>O9</f>
        <v>13</v>
      </c>
      <c r="M13" s="369"/>
      <c r="N13" s="370"/>
      <c r="O13" s="370"/>
      <c r="P13" s="371"/>
      <c r="Q13" s="182">
        <v>13</v>
      </c>
      <c r="R13" s="183">
        <v>4</v>
      </c>
      <c r="S13" s="184">
        <v>10</v>
      </c>
      <c r="T13" s="185">
        <v>12</v>
      </c>
      <c r="U13" s="182">
        <v>9</v>
      </c>
      <c r="V13" s="184">
        <v>8</v>
      </c>
      <c r="W13" s="186">
        <v>4</v>
      </c>
      <c r="X13" s="185">
        <v>9</v>
      </c>
      <c r="Y13" s="182"/>
      <c r="Z13" s="183"/>
      <c r="AA13" s="184"/>
      <c r="AB13" s="184"/>
      <c r="AC13" s="187"/>
      <c r="AD13" s="188"/>
      <c r="AE13" s="189"/>
      <c r="AF13" s="190"/>
      <c r="AG13" s="187"/>
      <c r="AH13" s="188"/>
      <c r="AI13" s="189"/>
      <c r="AJ13" s="190"/>
      <c r="AP13" s="406" t="s">
        <v>494</v>
      </c>
      <c r="AQ13" s="407"/>
      <c r="AR13" s="407"/>
      <c r="AS13" s="408"/>
      <c r="AV13" s="174" t="s">
        <v>509</v>
      </c>
    </row>
    <row r="14" spans="3:50" ht="15" customHeight="1">
      <c r="C14" s="362"/>
      <c r="D14" s="363"/>
      <c r="E14" s="194">
        <f>N6</f>
        <v>2</v>
      </c>
      <c r="F14" s="195">
        <f>M6</f>
        <v>13</v>
      </c>
      <c r="G14" s="196">
        <f>P6</f>
        <v>11</v>
      </c>
      <c r="H14" s="197">
        <f>O6</f>
        <v>12</v>
      </c>
      <c r="I14" s="194">
        <f>N10</f>
        <v>6</v>
      </c>
      <c r="J14" s="195">
        <f>M10</f>
        <v>13</v>
      </c>
      <c r="K14" s="196">
        <f>P10</f>
        <v>3</v>
      </c>
      <c r="L14" s="197">
        <f>O10</f>
        <v>13</v>
      </c>
      <c r="M14" s="369"/>
      <c r="N14" s="370"/>
      <c r="O14" s="370"/>
      <c r="P14" s="371"/>
      <c r="Q14" s="194">
        <v>0</v>
      </c>
      <c r="R14" s="195">
        <v>13</v>
      </c>
      <c r="S14" s="196">
        <v>4</v>
      </c>
      <c r="T14" s="197">
        <v>8</v>
      </c>
      <c r="U14" s="194">
        <v>1</v>
      </c>
      <c r="V14" s="196">
        <v>13</v>
      </c>
      <c r="W14" s="198">
        <v>11</v>
      </c>
      <c r="X14" s="197">
        <v>13</v>
      </c>
      <c r="Y14" s="194"/>
      <c r="Z14" s="195"/>
      <c r="AA14" s="196"/>
      <c r="AB14" s="196"/>
      <c r="AC14" s="187"/>
      <c r="AD14" s="188"/>
      <c r="AE14" s="189"/>
      <c r="AF14" s="190"/>
      <c r="AG14" s="187"/>
      <c r="AH14" s="188"/>
      <c r="AI14" s="189"/>
      <c r="AJ14" s="190"/>
      <c r="AP14" s="406"/>
      <c r="AQ14" s="407"/>
      <c r="AR14" s="407"/>
      <c r="AS14" s="408"/>
      <c r="AV14" s="174" t="s">
        <v>510</v>
      </c>
    </row>
    <row r="15" spans="3:50" ht="15" customHeight="1" thickBot="1">
      <c r="C15" s="364"/>
      <c r="D15" s="365"/>
      <c r="E15" s="199">
        <f>N7</f>
        <v>0</v>
      </c>
      <c r="F15" s="200">
        <f>M7</f>
        <v>13</v>
      </c>
      <c r="G15" s="201">
        <f>P7</f>
        <v>3</v>
      </c>
      <c r="H15" s="202">
        <f>O7</f>
        <v>13</v>
      </c>
      <c r="I15" s="199">
        <f>N11</f>
        <v>5</v>
      </c>
      <c r="J15" s="200">
        <f>M11</f>
        <v>13</v>
      </c>
      <c r="K15" s="201">
        <f>P11</f>
        <v>3</v>
      </c>
      <c r="L15" s="202">
        <f>O11</f>
        <v>13</v>
      </c>
      <c r="M15" s="372"/>
      <c r="N15" s="373"/>
      <c r="O15" s="373"/>
      <c r="P15" s="374"/>
      <c r="Q15" s="199">
        <v>10</v>
      </c>
      <c r="R15" s="200">
        <v>13</v>
      </c>
      <c r="S15" s="201">
        <v>6</v>
      </c>
      <c r="T15" s="202">
        <v>13</v>
      </c>
      <c r="U15" s="199">
        <v>11</v>
      </c>
      <c r="V15" s="201">
        <v>12</v>
      </c>
      <c r="W15" s="203">
        <v>8</v>
      </c>
      <c r="X15" s="202">
        <v>12</v>
      </c>
      <c r="Y15" s="199"/>
      <c r="Z15" s="200"/>
      <c r="AA15" s="201"/>
      <c r="AB15" s="201"/>
      <c r="AC15" s="204"/>
      <c r="AD15" s="205"/>
      <c r="AE15" s="206"/>
      <c r="AF15" s="207"/>
      <c r="AG15" s="204"/>
      <c r="AH15" s="205"/>
      <c r="AI15" s="206"/>
      <c r="AJ15" s="207"/>
      <c r="AP15" s="406" t="s">
        <v>495</v>
      </c>
      <c r="AQ15" s="407"/>
      <c r="AR15" s="407" t="s">
        <v>496</v>
      </c>
      <c r="AS15" s="408"/>
      <c r="AV15" s="174" t="s">
        <v>511</v>
      </c>
    </row>
    <row r="16" spans="3:50" ht="15" customHeight="1">
      <c r="C16" s="360" t="s">
        <v>360</v>
      </c>
      <c r="D16" s="361"/>
      <c r="E16" s="354">
        <f>IF(E17&gt;F17,1,0)+IF(E18&gt;F18,1,0)+IF(E19&gt;F19,1,0)+IF(G17&gt;H17,1,0)+IF(G18&gt;H18,1,0)+IF(G19&gt;H19,1,0)</f>
        <v>0</v>
      </c>
      <c r="F16" s="355"/>
      <c r="G16" s="355">
        <f>IF(F17&gt;E17,1,0)+IF(F18&gt;E18,1,0)+IF(F19&gt;E19,1,0)+IF(H17&gt;G17,1,0)+IF(H18&gt;G18,1,0)+IF(H19&gt;G19,1,0)</f>
        <v>6</v>
      </c>
      <c r="H16" s="377"/>
      <c r="I16" s="354">
        <f>IF(I17&gt;J17,1,0)+IF(I18&gt;J18,1,0)+IF(I19&gt;J19,1,0)+IF(K17&gt;L17,1,0)+IF(K18&gt;L18,1,0)+IF(K19&gt;L19,1,0)</f>
        <v>4</v>
      </c>
      <c r="J16" s="355"/>
      <c r="K16" s="355">
        <f>IF(J17&gt;I17,1,0)+IF(J18&gt;I18,1,0)+IF(J19&gt;I19,1,0)+IF(L17&gt;K17,1,0)+IF(L18&gt;K18,1,0)+IF(L19&gt;K19,1,0)</f>
        <v>2</v>
      </c>
      <c r="L16" s="377"/>
      <c r="M16" s="354">
        <f>IF(M17&gt;N17,1,0)+IF(M18&gt;N18,1,0)+IF(M19&gt;N19,1,0)+IF(O17&gt;P17,1,0)+IF(O18&gt;P18,1,0)+IF(O19&gt;P19,1,0)</f>
        <v>5</v>
      </c>
      <c r="N16" s="355"/>
      <c r="O16" s="355">
        <f>IF(N17&gt;M17,1,0)+IF(N18&gt;M18,1,0)+IF(N19&gt;M19,1,0)+IF(P17&gt;O17,1,0)+IF(P18&gt;O18,1,0)+IF(P19&gt;O19,1,0)</f>
        <v>1</v>
      </c>
      <c r="P16" s="377"/>
      <c r="Q16" s="438"/>
      <c r="R16" s="367"/>
      <c r="S16" s="367"/>
      <c r="T16" s="419"/>
      <c r="U16" s="354">
        <f>IF(U17&gt;V17,1,0)+IF(U18&gt;V18,1,0)+IF(U19&gt;V19,1,0)+IF(W17&gt;X17,1,0)+IF(W18&gt;X18,1,0)+IF(W19&gt;X19,1,0)</f>
        <v>3</v>
      </c>
      <c r="V16" s="355"/>
      <c r="W16" s="355">
        <f>IF(V17&gt;U17,1,0)+IF(V18&gt;U18,1,0)+IF(V19&gt;U19,1,0)+IF(X17&gt;W17,1,0)+IF(X18&gt;W18,1,0)+IF(X19&gt;W19,1,0)</f>
        <v>3</v>
      </c>
      <c r="X16" s="377"/>
      <c r="Y16" s="354">
        <f>IF(Y17&gt;Z17,1,0)+IF(Y18&gt;Z18,1,0)+IF(Y19&gt;Z19,1,0)+IF(AA17&gt;AB17,1,0)+IF(AA18&gt;AB18,1,0)+IF(AA19&gt;AB19,1,0)</f>
        <v>0</v>
      </c>
      <c r="Z16" s="355"/>
      <c r="AA16" s="355">
        <f>IF(Z17&gt;Y17,1,0)+IF(Z18&gt;Y18,1,0)+IF(Z19&gt;Y19,1,0)+IF(AB17&gt;AA17,1,0)+IF(AB18&gt;AA18,1,0)+IF(AB19&gt;AA19,1,0)</f>
        <v>0</v>
      </c>
      <c r="AB16" s="434"/>
      <c r="AC16" s="354">
        <f>IF(AC17&gt;AD17,1,0)+IF(AC18&gt;AD18,1,0)+IF(AC19&gt;AD19,1,0)+IF(AE17&gt;AF17,1,0)+IF(AE18&gt;AF18,1,0)+IF(AE19&gt;AF19,1,0)</f>
        <v>0</v>
      </c>
      <c r="AD16" s="355"/>
      <c r="AE16" s="355">
        <f>IF(AD17&gt;AC17,1,0)+IF(AD18&gt;AC18,1,0)+IF(AD19&gt;AC19,1,0)+IF(AF17&gt;AE17,1,0)+IF(AF18&gt;AE18,1,0)+IF(AF19&gt;AE19,1,0)</f>
        <v>0</v>
      </c>
      <c r="AF16" s="434"/>
      <c r="AG16" s="354">
        <f>IF(AG17&gt;AH17,1,0)+IF(AG18&gt;AH18,1,0)+IF(AG19&gt;AH19,1,0)+IF(AI17&gt;AJ17,1,0)+IF(AI18&gt;AJ18,1,0)+IF(AI19&gt;AJ19,1,0)</f>
        <v>0</v>
      </c>
      <c r="AH16" s="355"/>
      <c r="AI16" s="355">
        <f>IF(AH17&gt;AG17,1,0)+IF(AH18&gt;AG18,1,0)+IF(AH19&gt;AG19,1,0)+IF(AJ17&gt;AI17,1,0)+IF(AJ18&gt;AI18,1,0)+IF(AJ19&gt;AI19,1,0)</f>
        <v>0</v>
      </c>
      <c r="AJ16" s="377"/>
      <c r="AP16" s="406"/>
      <c r="AQ16" s="407"/>
      <c r="AR16" s="407"/>
      <c r="AS16" s="408"/>
      <c r="AV16" s="174" t="s">
        <v>512</v>
      </c>
    </row>
    <row r="17" spans="3:45" ht="15" customHeight="1">
      <c r="C17" s="362"/>
      <c r="D17" s="363"/>
      <c r="E17" s="182">
        <f>R5</f>
        <v>3</v>
      </c>
      <c r="F17" s="183">
        <f>Q5</f>
        <v>10</v>
      </c>
      <c r="G17" s="184">
        <f>T5</f>
        <v>10</v>
      </c>
      <c r="H17" s="185">
        <f>S5</f>
        <v>13</v>
      </c>
      <c r="I17" s="182">
        <f>R9</f>
        <v>9</v>
      </c>
      <c r="J17" s="183">
        <f>Q9</f>
        <v>13</v>
      </c>
      <c r="K17" s="184">
        <f>T9</f>
        <v>13</v>
      </c>
      <c r="L17" s="185">
        <f>S9</f>
        <v>11</v>
      </c>
      <c r="M17" s="182">
        <f>R13</f>
        <v>4</v>
      </c>
      <c r="N17" s="183">
        <f>Q13</f>
        <v>13</v>
      </c>
      <c r="O17" s="184">
        <f>T13</f>
        <v>12</v>
      </c>
      <c r="P17" s="185">
        <f>S13</f>
        <v>10</v>
      </c>
      <c r="Q17" s="436"/>
      <c r="R17" s="370"/>
      <c r="S17" s="370"/>
      <c r="T17" s="401"/>
      <c r="U17" s="182">
        <v>13</v>
      </c>
      <c r="V17" s="184">
        <v>12</v>
      </c>
      <c r="W17" s="186">
        <v>13</v>
      </c>
      <c r="X17" s="185">
        <v>3</v>
      </c>
      <c r="Y17" s="182"/>
      <c r="Z17" s="183"/>
      <c r="AA17" s="184"/>
      <c r="AB17" s="184"/>
      <c r="AC17" s="187"/>
      <c r="AD17" s="188"/>
      <c r="AE17" s="189"/>
      <c r="AF17" s="190"/>
      <c r="AG17" s="187"/>
      <c r="AH17" s="188"/>
      <c r="AI17" s="189"/>
      <c r="AJ17" s="190"/>
      <c r="AP17" s="406" t="s">
        <v>497</v>
      </c>
      <c r="AQ17" s="407"/>
      <c r="AR17" s="407" t="s">
        <v>505</v>
      </c>
      <c r="AS17" s="408"/>
    </row>
    <row r="18" spans="3:45" ht="15" customHeight="1">
      <c r="C18" s="362"/>
      <c r="D18" s="363"/>
      <c r="E18" s="194">
        <f>R6</f>
        <v>6</v>
      </c>
      <c r="F18" s="195">
        <f>Q6</f>
        <v>13</v>
      </c>
      <c r="G18" s="196">
        <f>T6</f>
        <v>4</v>
      </c>
      <c r="H18" s="197">
        <f>S6</f>
        <v>13</v>
      </c>
      <c r="I18" s="194">
        <f>R10</f>
        <v>13</v>
      </c>
      <c r="J18" s="195">
        <f>Q10</f>
        <v>3</v>
      </c>
      <c r="K18" s="196">
        <f>T10</f>
        <v>13</v>
      </c>
      <c r="L18" s="197">
        <f>S10</f>
        <v>9</v>
      </c>
      <c r="M18" s="194">
        <f>R14</f>
        <v>13</v>
      </c>
      <c r="N18" s="195">
        <f>Q14</f>
        <v>0</v>
      </c>
      <c r="O18" s="196">
        <f>T14</f>
        <v>8</v>
      </c>
      <c r="P18" s="197">
        <f>S14</f>
        <v>4</v>
      </c>
      <c r="Q18" s="436"/>
      <c r="R18" s="370"/>
      <c r="S18" s="370"/>
      <c r="T18" s="401"/>
      <c r="U18" s="194">
        <v>8</v>
      </c>
      <c r="V18" s="196">
        <v>13</v>
      </c>
      <c r="W18" s="198">
        <v>13</v>
      </c>
      <c r="X18" s="197">
        <v>1</v>
      </c>
      <c r="Y18" s="194"/>
      <c r="Z18" s="195"/>
      <c r="AA18" s="196"/>
      <c r="AB18" s="196"/>
      <c r="AC18" s="187"/>
      <c r="AD18" s="188"/>
      <c r="AE18" s="189"/>
      <c r="AF18" s="190"/>
      <c r="AG18" s="187"/>
      <c r="AH18" s="188"/>
      <c r="AI18" s="189"/>
      <c r="AJ18" s="190"/>
      <c r="AP18" s="406"/>
      <c r="AQ18" s="407"/>
      <c r="AR18" s="407"/>
      <c r="AS18" s="408"/>
    </row>
    <row r="19" spans="3:45" ht="15" customHeight="1" thickBot="1">
      <c r="C19" s="364"/>
      <c r="D19" s="365"/>
      <c r="E19" s="199">
        <f>R7</f>
        <v>6</v>
      </c>
      <c r="F19" s="200">
        <f>Q7</f>
        <v>13</v>
      </c>
      <c r="G19" s="201">
        <f>T7</f>
        <v>12</v>
      </c>
      <c r="H19" s="202">
        <f>S7</f>
        <v>13</v>
      </c>
      <c r="I19" s="199">
        <f>R11</f>
        <v>11</v>
      </c>
      <c r="J19" s="200">
        <f>Q11</f>
        <v>13</v>
      </c>
      <c r="K19" s="201">
        <f>T11</f>
        <v>13</v>
      </c>
      <c r="L19" s="202">
        <f>S11</f>
        <v>1</v>
      </c>
      <c r="M19" s="199">
        <f>R15</f>
        <v>13</v>
      </c>
      <c r="N19" s="200">
        <f>Q15</f>
        <v>10</v>
      </c>
      <c r="O19" s="201">
        <f>T15</f>
        <v>13</v>
      </c>
      <c r="P19" s="202">
        <f>S15</f>
        <v>6</v>
      </c>
      <c r="Q19" s="439"/>
      <c r="R19" s="373"/>
      <c r="S19" s="373"/>
      <c r="T19" s="440"/>
      <c r="U19" s="199">
        <v>5</v>
      </c>
      <c r="V19" s="201">
        <v>13</v>
      </c>
      <c r="W19" s="203">
        <v>10</v>
      </c>
      <c r="X19" s="202">
        <v>13</v>
      </c>
      <c r="Y19" s="199"/>
      <c r="Z19" s="200"/>
      <c r="AA19" s="201"/>
      <c r="AB19" s="201"/>
      <c r="AC19" s="187"/>
      <c r="AD19" s="188"/>
      <c r="AE19" s="189"/>
      <c r="AF19" s="190"/>
      <c r="AG19" s="187"/>
      <c r="AH19" s="188"/>
      <c r="AI19" s="189"/>
      <c r="AJ19" s="190"/>
      <c r="AP19" s="406" t="s">
        <v>498</v>
      </c>
      <c r="AQ19" s="407"/>
      <c r="AR19" s="407" t="s">
        <v>499</v>
      </c>
      <c r="AS19" s="408"/>
    </row>
    <row r="20" spans="3:45" ht="15" customHeight="1" thickBot="1">
      <c r="C20" s="360" t="s">
        <v>333</v>
      </c>
      <c r="D20" s="361"/>
      <c r="E20" s="354">
        <f>IF(E21&gt;F21,1,0)+IF(E22&gt;F22,1,0)+IF(E23&gt;F23,1,0)+IF(G21&gt;H21,1,0)+IF(G22&gt;H22,1,0)+IF(G23&gt;H23,1,0)</f>
        <v>1</v>
      </c>
      <c r="F20" s="355"/>
      <c r="G20" s="355">
        <f>IF(F21&gt;E21,1,0)+IF(F22&gt;E22,1,0)+IF(F23&gt;E23,1,0)+IF(H21&gt;G21,1,0)+IF(H22&gt;G22,1,0)+IF(H23&gt;G23,1,0)</f>
        <v>5</v>
      </c>
      <c r="H20" s="377"/>
      <c r="I20" s="354">
        <f>IF(I21&gt;J21,1,0)+IF(I22&gt;J22,1,0)+IF(I23&gt;J23,1,0)+IF(K21&gt;L21,1,0)+IF(K22&gt;L22,1,0)+IF(K23&gt;L23,1,0)</f>
        <v>3</v>
      </c>
      <c r="J20" s="355"/>
      <c r="K20" s="355">
        <f>IF(J21&gt;I21,1,0)+IF(J22&gt;I22,1,0)+IF(J23&gt;I23,1,0)+IF(L21&gt;K21,1,0)+IF(L22&gt;K22,1,0)+IF(L23&gt;K23,1,0)</f>
        <v>3</v>
      </c>
      <c r="L20" s="377"/>
      <c r="M20" s="354">
        <f>IF(M21&gt;N21,1,0)+IF(M22&gt;N22,1,0)+IF(M23&gt;N23,1,0)+IF(O21&gt;P21,1,0)+IF(O22&gt;P22,1,0)+IF(O23&gt;P23,1,0)</f>
        <v>5</v>
      </c>
      <c r="N20" s="355"/>
      <c r="O20" s="355">
        <f>IF(N21&gt;M21,1,0)+IF(N22&gt;M22,1,0)+IF(N23&gt;M23,1,0)+IF(P21&gt;O21,1,0)+IF(P22&gt;O22,1,0)+IF(P23&gt;O23,1,0)</f>
        <v>1</v>
      </c>
      <c r="P20" s="377"/>
      <c r="Q20" s="354">
        <f>IF(Q21&gt;R21,1,0)+IF(Q22&gt;R22,1,0)+IF(Q23&gt;R23,1,0)+IF(S21&gt;T21,1,0)+IF(S22&gt;T22,1,0)+IF(S23&gt;T23,1,0)</f>
        <v>3</v>
      </c>
      <c r="R20" s="355"/>
      <c r="S20" s="355">
        <f>IF(R21&gt;Q21,1,0)+IF(R22&gt;Q22,1,0)+IF(R23&gt;Q23,1,0)+IF(T21&gt;S21,1,0)+IF(T22&gt;S22,1,0)+IF(T23&gt;S23,1,0)</f>
        <v>3</v>
      </c>
      <c r="T20" s="377"/>
      <c r="U20" s="366"/>
      <c r="V20" s="367"/>
      <c r="W20" s="367"/>
      <c r="X20" s="419"/>
      <c r="Y20" s="354">
        <f>IF(Y21&gt;Z21,1,0)+IF(Y22&gt;Z22,1,0)+IF(Y23&gt;Z23,1,0)+IF(AA21&gt;AB21,1,0)+IF(AA22&gt;AB22,1,0)+IF(AA23&gt;AB23,1,0)</f>
        <v>0</v>
      </c>
      <c r="Z20" s="355"/>
      <c r="AA20" s="355">
        <f>IF(Z21&gt;Y21,1,0)+IF(Z22&gt;Y22,1,0)+IF(Z23&gt;Y23,1,0)+IF(AB21&gt;AA21,1,0)+IF(AB22&gt;AA22,1,0)+IF(AB23&gt;AA23,1,0)</f>
        <v>0</v>
      </c>
      <c r="AB20" s="434"/>
      <c r="AC20" s="354">
        <f>IF(AC21&gt;AD21,1,0)+IF(AC22&gt;AD22,1,0)+IF(AC23&gt;AD23,1,0)+IF(AE21&gt;AF21,1,0)+IF(AE22&gt;AF22,1,0)+IF(AE23&gt;AF23,1,0)</f>
        <v>0</v>
      </c>
      <c r="AD20" s="355"/>
      <c r="AE20" s="355">
        <f>IF(AD21&gt;AC21,1,0)+IF(AD22&gt;AC22,1,0)+IF(AD23&gt;AC23,1,0)+IF(AF21&gt;AE21,1,0)+IF(AF22&gt;AE22,1,0)+IF(AF23&gt;AE23,1,0)</f>
        <v>0</v>
      </c>
      <c r="AF20" s="434"/>
      <c r="AG20" s="354">
        <f>IF(AG21&gt;AH21,1,0)+IF(AG22&gt;AH22,1,0)+IF(AG23&gt;AH23,1,0)+IF(AI21&gt;AJ21,1,0)+IF(AI22&gt;AJ22,1,0)+IF(AI23&gt;AJ23,1,0)</f>
        <v>0</v>
      </c>
      <c r="AH20" s="355"/>
      <c r="AI20" s="355">
        <f>IF(AH21&gt;AG21,1,0)+IF(AH22&gt;AG22,1,0)+IF(AH23&gt;AG23,1,0)+IF(AJ21&gt;AI21,1,0)+IF(AJ22&gt;AI22,1,0)+IF(AJ23&gt;AI23,1,0)</f>
        <v>0</v>
      </c>
      <c r="AJ20" s="377"/>
      <c r="AP20" s="423"/>
      <c r="AQ20" s="424"/>
      <c r="AR20" s="424"/>
      <c r="AS20" s="425"/>
    </row>
    <row r="21" spans="3:45" ht="15" customHeight="1">
      <c r="C21" s="362"/>
      <c r="D21" s="363"/>
      <c r="E21" s="182">
        <f>V5</f>
        <v>13</v>
      </c>
      <c r="F21" s="183">
        <f>U5</f>
        <v>3</v>
      </c>
      <c r="G21" s="184">
        <f>X5</f>
        <v>3</v>
      </c>
      <c r="H21" s="185">
        <f>W5</f>
        <v>13</v>
      </c>
      <c r="I21" s="182">
        <f>V9</f>
        <v>13</v>
      </c>
      <c r="J21" s="183">
        <f>U9</f>
        <v>7</v>
      </c>
      <c r="K21" s="184">
        <f>X9</f>
        <v>9</v>
      </c>
      <c r="L21" s="185">
        <f>W9</f>
        <v>10</v>
      </c>
      <c r="M21" s="182">
        <f>V13</f>
        <v>8</v>
      </c>
      <c r="N21" s="183">
        <f>U13</f>
        <v>9</v>
      </c>
      <c r="O21" s="184">
        <f>X13</f>
        <v>9</v>
      </c>
      <c r="P21" s="185">
        <f>W13</f>
        <v>4</v>
      </c>
      <c r="Q21" s="182">
        <f>V17</f>
        <v>12</v>
      </c>
      <c r="R21" s="183">
        <f>U17</f>
        <v>13</v>
      </c>
      <c r="S21" s="184">
        <f>X17</f>
        <v>3</v>
      </c>
      <c r="T21" s="185">
        <f>W17</f>
        <v>13</v>
      </c>
      <c r="U21" s="369"/>
      <c r="V21" s="370"/>
      <c r="W21" s="370"/>
      <c r="X21" s="401"/>
      <c r="Y21" s="182"/>
      <c r="Z21" s="183"/>
      <c r="AA21" s="184"/>
      <c r="AB21" s="184"/>
      <c r="AC21" s="187"/>
      <c r="AD21" s="188"/>
      <c r="AE21" s="189"/>
      <c r="AF21" s="190"/>
      <c r="AG21" s="187"/>
      <c r="AH21" s="188"/>
      <c r="AI21" s="189"/>
      <c r="AJ21" s="190"/>
    </row>
    <row r="22" spans="3:45" ht="15" customHeight="1">
      <c r="C22" s="362"/>
      <c r="D22" s="363"/>
      <c r="E22" s="194">
        <f>V6</f>
        <v>1</v>
      </c>
      <c r="F22" s="195">
        <f>U6</f>
        <v>13</v>
      </c>
      <c r="G22" s="196">
        <f>X6</f>
        <v>11</v>
      </c>
      <c r="H22" s="197">
        <f>W6</f>
        <v>13</v>
      </c>
      <c r="I22" s="194">
        <f>V10</f>
        <v>9</v>
      </c>
      <c r="J22" s="195">
        <f>U10</f>
        <v>10</v>
      </c>
      <c r="K22" s="196">
        <f>X10</f>
        <v>13</v>
      </c>
      <c r="L22" s="197">
        <f>W10</f>
        <v>10</v>
      </c>
      <c r="M22" s="194">
        <f>V14</f>
        <v>13</v>
      </c>
      <c r="N22" s="195">
        <f>U14</f>
        <v>1</v>
      </c>
      <c r="O22" s="196">
        <f>X14</f>
        <v>13</v>
      </c>
      <c r="P22" s="197">
        <f>W14</f>
        <v>11</v>
      </c>
      <c r="Q22" s="194">
        <f>V18</f>
        <v>13</v>
      </c>
      <c r="R22" s="195">
        <f>U18</f>
        <v>8</v>
      </c>
      <c r="S22" s="196">
        <f>X18</f>
        <v>1</v>
      </c>
      <c r="T22" s="197">
        <f>W18</f>
        <v>13</v>
      </c>
      <c r="U22" s="369"/>
      <c r="V22" s="370"/>
      <c r="W22" s="370"/>
      <c r="X22" s="401"/>
      <c r="Y22" s="194"/>
      <c r="Z22" s="195"/>
      <c r="AA22" s="196"/>
      <c r="AB22" s="196"/>
      <c r="AC22" s="187"/>
      <c r="AD22" s="188"/>
      <c r="AE22" s="189"/>
      <c r="AF22" s="190"/>
      <c r="AG22" s="187"/>
      <c r="AH22" s="188"/>
      <c r="AI22" s="189"/>
      <c r="AJ22" s="190"/>
    </row>
    <row r="23" spans="3:45" ht="15" customHeight="1" thickBot="1">
      <c r="C23" s="364"/>
      <c r="D23" s="365"/>
      <c r="E23" s="199">
        <f>V7</f>
        <v>0</v>
      </c>
      <c r="F23" s="200">
        <f>U7</f>
        <v>13</v>
      </c>
      <c r="G23" s="201">
        <f>X7</f>
        <v>4</v>
      </c>
      <c r="H23" s="202">
        <f>W7</f>
        <v>13</v>
      </c>
      <c r="I23" s="199">
        <f>V11</f>
        <v>13</v>
      </c>
      <c r="J23" s="200">
        <f>U11</f>
        <v>10</v>
      </c>
      <c r="K23" s="201">
        <f>X11</f>
        <v>6</v>
      </c>
      <c r="L23" s="202">
        <f>W11</f>
        <v>9</v>
      </c>
      <c r="M23" s="199">
        <f>V15</f>
        <v>12</v>
      </c>
      <c r="N23" s="200">
        <f>U15</f>
        <v>11</v>
      </c>
      <c r="O23" s="201">
        <f>X15</f>
        <v>12</v>
      </c>
      <c r="P23" s="202">
        <f>W15</f>
        <v>8</v>
      </c>
      <c r="Q23" s="199">
        <f>V19</f>
        <v>13</v>
      </c>
      <c r="R23" s="200">
        <f>U19</f>
        <v>5</v>
      </c>
      <c r="S23" s="201">
        <f>X19</f>
        <v>13</v>
      </c>
      <c r="T23" s="202">
        <f>W19</f>
        <v>10</v>
      </c>
      <c r="U23" s="372"/>
      <c r="V23" s="373"/>
      <c r="W23" s="373"/>
      <c r="X23" s="440"/>
      <c r="Y23" s="199"/>
      <c r="Z23" s="200"/>
      <c r="AA23" s="201"/>
      <c r="AB23" s="201"/>
      <c r="AC23" s="204"/>
      <c r="AD23" s="205"/>
      <c r="AE23" s="206"/>
      <c r="AF23" s="207"/>
      <c r="AG23" s="204"/>
      <c r="AH23" s="205"/>
      <c r="AI23" s="206"/>
      <c r="AJ23" s="207"/>
    </row>
    <row r="24" spans="3:45" ht="15" hidden="1" customHeight="1">
      <c r="C24" s="441" t="s">
        <v>1</v>
      </c>
      <c r="D24" s="442"/>
      <c r="E24" s="354">
        <f>IF(E25&gt;F25,1,0)+IF(E26&gt;F26,1,0)+IF(E27&gt;F27,1,0)+IF(G25&gt;H25,1,0)+IF(G26&gt;H26,1,0)+IF(G27&gt;H27,1,0)</f>
        <v>0</v>
      </c>
      <c r="F24" s="355"/>
      <c r="G24" s="355">
        <f>IF(F25&gt;E25,1,0)+IF(F26&gt;E26,1,0)+IF(F27&gt;E27,1,0)+IF(H25&gt;G25,1,0)+IF(H26&gt;G26,1,0)+IF(H27&gt;G27,1,0)</f>
        <v>0</v>
      </c>
      <c r="H24" s="377"/>
      <c r="I24" s="354">
        <f>IF(I25&gt;J25,1,0)+IF(I26&gt;J26,1,0)+IF(I27&gt;J27,1,0)+IF(K25&gt;L25,1,0)+IF(K26&gt;L26,1,0)+IF(K27&gt;L27,1,0)</f>
        <v>0</v>
      </c>
      <c r="J24" s="355"/>
      <c r="K24" s="355">
        <f>IF(J25&gt;I25,1,0)+IF(J26&gt;I26,1,0)+IF(J27&gt;I27,1,0)+IF(L25&gt;K25,1,0)+IF(L26&gt;K26,1,0)+IF(L27&gt;K27,1,0)</f>
        <v>0</v>
      </c>
      <c r="L24" s="377"/>
      <c r="M24" s="354">
        <f>IF(M25&gt;N25,1,0)+IF(M26&gt;N26,1,0)+IF(M27&gt;N27,1,0)+IF(O25&gt;P25,1,0)+IF(O26&gt;P26,1,0)+IF(O27&gt;P27,1,0)</f>
        <v>0</v>
      </c>
      <c r="N24" s="355"/>
      <c r="O24" s="355">
        <f>IF(N25&gt;M25,1,0)+IF(N26&gt;M26,1,0)+IF(N27&gt;M27,1,0)+IF(P25&gt;O25,1,0)+IF(P26&gt;O26,1,0)+IF(P27&gt;O27,1,0)</f>
        <v>0</v>
      </c>
      <c r="P24" s="377"/>
      <c r="Q24" s="354">
        <f>IF(Q25&gt;R25,1,0)+IF(Q26&gt;R26,1,0)+IF(Q27&gt;R27,1,0)+IF(S25&gt;T25,1,0)+IF(S26&gt;T26,1,0)+IF(S27&gt;T27,1,0)</f>
        <v>0</v>
      </c>
      <c r="R24" s="355"/>
      <c r="S24" s="355">
        <f>IF(R25&gt;Q25,1,0)+IF(R26&gt;Q26,1,0)+IF(R27&gt;Q27,1,0)+IF(T25&gt;S25,1,0)+IF(T26&gt;S26,1,0)+IF(T27&gt;S27,1,0)</f>
        <v>0</v>
      </c>
      <c r="T24" s="377"/>
      <c r="U24" s="354">
        <f>IF(U25&gt;V25,1,0)+IF(U26&gt;V26,1,0)+IF(U27&gt;V27,1,0)+IF(W25&gt;X25,1,0)+IF(W26&gt;X26,1,0)+IF(W27&gt;X27,1,0)</f>
        <v>0</v>
      </c>
      <c r="V24" s="355"/>
      <c r="W24" s="355">
        <f>IF(V25&gt;U25,1,0)+IF(V26&gt;U26,1,0)+IF(V27&gt;U27,1,0)+IF(X25&gt;W25,1,0)+IF(X26&gt;W26,1,0)+IF(X27&gt;W27,1,0)</f>
        <v>0</v>
      </c>
      <c r="X24" s="377"/>
      <c r="Y24" s="445"/>
      <c r="Z24" s="411"/>
      <c r="AA24" s="411"/>
      <c r="AB24" s="446"/>
      <c r="AC24" s="354">
        <f>IF(AC25&gt;AD25,1,0)+IF(AC26&gt;AD26,1,0)+IF(AC27&gt;AD27,1,0)+IF(AE25&gt;AF25,1,0)+IF(AE26&gt;AF26,1,0)+IF(AE27&gt;AF27,1,0)</f>
        <v>0</v>
      </c>
      <c r="AD24" s="355"/>
      <c r="AE24" s="355">
        <f>IF(AD25&gt;AC25,1,0)+IF(AD26&gt;AC26,1,0)+IF(AD27&gt;AC27,1,0)+IF(AF25&gt;AE25,1,0)+IF(AF26&gt;AE26,1,0)+IF(AF27&gt;AE27,1,0)</f>
        <v>0</v>
      </c>
      <c r="AF24" s="377"/>
      <c r="AG24" s="354">
        <f>IF(AG25&gt;AH25,1,0)+IF(AG26&gt;AH26,1,0)+IF(AG27&gt;AH27,1,0)+IF(AI25&gt;AJ25,1,0)+IF(AI26&gt;AJ26,1,0)+IF(AI27&gt;AJ27,1,0)</f>
        <v>0</v>
      </c>
      <c r="AH24" s="355"/>
      <c r="AI24" s="355">
        <f>IF(AH25&gt;AG25,1,0)+IF(AH26&gt;AG26,1,0)+IF(AH27&gt;AG27,1,0)+IF(AJ25&gt;AI25,1,0)+IF(AJ26&gt;AI26,1,0)+IF(AJ27&gt;AI27,1,0)</f>
        <v>0</v>
      </c>
      <c r="AJ24" s="377"/>
    </row>
    <row r="25" spans="3:45" ht="15" hidden="1" customHeight="1">
      <c r="C25" s="443"/>
      <c r="D25" s="444"/>
      <c r="E25" s="182">
        <f>Z5</f>
        <v>0</v>
      </c>
      <c r="F25" s="183">
        <f>Y5</f>
        <v>0</v>
      </c>
      <c r="G25" s="184">
        <f>AB5</f>
        <v>0</v>
      </c>
      <c r="H25" s="185">
        <f>AA5</f>
        <v>0</v>
      </c>
      <c r="I25" s="182">
        <f>Z9</f>
        <v>0</v>
      </c>
      <c r="J25" s="183">
        <f>Y9</f>
        <v>0</v>
      </c>
      <c r="K25" s="184">
        <f>AB9</f>
        <v>0</v>
      </c>
      <c r="L25" s="185">
        <f>AA9</f>
        <v>0</v>
      </c>
      <c r="M25" s="182">
        <f>Z13</f>
        <v>0</v>
      </c>
      <c r="N25" s="183">
        <f>Y13</f>
        <v>0</v>
      </c>
      <c r="O25" s="184">
        <f>AB13</f>
        <v>0</v>
      </c>
      <c r="P25" s="185">
        <f>AA13</f>
        <v>0</v>
      </c>
      <c r="Q25" s="182">
        <f>Z17</f>
        <v>0</v>
      </c>
      <c r="R25" s="183">
        <f>Y17</f>
        <v>0</v>
      </c>
      <c r="S25" s="184">
        <f>AB17</f>
        <v>0</v>
      </c>
      <c r="T25" s="185">
        <f>AA17</f>
        <v>0</v>
      </c>
      <c r="U25" s="182">
        <f>Z21</f>
        <v>0</v>
      </c>
      <c r="V25" s="183">
        <f>Y21</f>
        <v>0</v>
      </c>
      <c r="W25" s="184">
        <f>AB21</f>
        <v>0</v>
      </c>
      <c r="X25" s="185">
        <f>AA21</f>
        <v>0</v>
      </c>
      <c r="Y25" s="447"/>
      <c r="Z25" s="414"/>
      <c r="AA25" s="414"/>
      <c r="AB25" s="448"/>
      <c r="AC25" s="187"/>
      <c r="AD25" s="188"/>
      <c r="AE25" s="189"/>
      <c r="AF25" s="190"/>
      <c r="AG25" s="187"/>
      <c r="AH25" s="188"/>
      <c r="AI25" s="189"/>
      <c r="AJ25" s="190"/>
    </row>
    <row r="26" spans="3:45" ht="15" hidden="1" customHeight="1">
      <c r="C26" s="443"/>
      <c r="D26" s="444"/>
      <c r="E26" s="194">
        <f>Z6</f>
        <v>0</v>
      </c>
      <c r="F26" s="195">
        <f>Y6</f>
        <v>0</v>
      </c>
      <c r="G26" s="196">
        <f>AB6</f>
        <v>0</v>
      </c>
      <c r="H26" s="197">
        <f>AA6</f>
        <v>0</v>
      </c>
      <c r="I26" s="194">
        <f>Z10</f>
        <v>0</v>
      </c>
      <c r="J26" s="195">
        <f>Y10</f>
        <v>0</v>
      </c>
      <c r="K26" s="196">
        <f>AB10</f>
        <v>0</v>
      </c>
      <c r="L26" s="197">
        <f>AA10</f>
        <v>0</v>
      </c>
      <c r="M26" s="194">
        <f>Z14</f>
        <v>0</v>
      </c>
      <c r="N26" s="195">
        <f>Y14</f>
        <v>0</v>
      </c>
      <c r="O26" s="196">
        <f>AB14</f>
        <v>0</v>
      </c>
      <c r="P26" s="197">
        <f>AA14</f>
        <v>0</v>
      </c>
      <c r="Q26" s="194">
        <f>Z18</f>
        <v>0</v>
      </c>
      <c r="R26" s="195">
        <f>Y18</f>
        <v>0</v>
      </c>
      <c r="S26" s="196">
        <f>AB18</f>
        <v>0</v>
      </c>
      <c r="T26" s="197">
        <f>AA18</f>
        <v>0</v>
      </c>
      <c r="U26" s="194">
        <f>Z22</f>
        <v>0</v>
      </c>
      <c r="V26" s="195">
        <f>Y22</f>
        <v>0</v>
      </c>
      <c r="W26" s="196">
        <f>AB22</f>
        <v>0</v>
      </c>
      <c r="X26" s="197">
        <f>AA22</f>
        <v>0</v>
      </c>
      <c r="Y26" s="447"/>
      <c r="Z26" s="414"/>
      <c r="AA26" s="414"/>
      <c r="AB26" s="448"/>
      <c r="AC26" s="187"/>
      <c r="AD26" s="188"/>
      <c r="AE26" s="189"/>
      <c r="AF26" s="190"/>
      <c r="AG26" s="187"/>
      <c r="AH26" s="188"/>
      <c r="AI26" s="189"/>
      <c r="AJ26" s="190"/>
    </row>
    <row r="27" spans="3:45" ht="15" hidden="1" customHeight="1" thickBot="1">
      <c r="C27" s="443"/>
      <c r="D27" s="444"/>
      <c r="E27" s="194">
        <f>Z7</f>
        <v>0</v>
      </c>
      <c r="F27" s="195">
        <f>Y7</f>
        <v>0</v>
      </c>
      <c r="G27" s="196">
        <f>AB7</f>
        <v>0</v>
      </c>
      <c r="H27" s="197">
        <f>AA7</f>
        <v>0</v>
      </c>
      <c r="I27" s="194">
        <f>Z11</f>
        <v>0</v>
      </c>
      <c r="J27" s="195">
        <f>Y11</f>
        <v>0</v>
      </c>
      <c r="K27" s="196">
        <f>AB11</f>
        <v>0</v>
      </c>
      <c r="L27" s="197">
        <f>AA11</f>
        <v>0</v>
      </c>
      <c r="M27" s="194">
        <f>Z15</f>
        <v>0</v>
      </c>
      <c r="N27" s="195">
        <f>Y15</f>
        <v>0</v>
      </c>
      <c r="O27" s="196">
        <f>AB15</f>
        <v>0</v>
      </c>
      <c r="P27" s="197">
        <f>AA15</f>
        <v>0</v>
      </c>
      <c r="Q27" s="194">
        <f>Z19</f>
        <v>0</v>
      </c>
      <c r="R27" s="195">
        <f>Y19</f>
        <v>0</v>
      </c>
      <c r="S27" s="196">
        <f>AB19</f>
        <v>0</v>
      </c>
      <c r="T27" s="197">
        <f>AA19</f>
        <v>0</v>
      </c>
      <c r="U27" s="194">
        <f>Z23</f>
        <v>0</v>
      </c>
      <c r="V27" s="195">
        <f>Y23</f>
        <v>0</v>
      </c>
      <c r="W27" s="196">
        <f>AB23</f>
        <v>0</v>
      </c>
      <c r="X27" s="197">
        <f>AA23</f>
        <v>0</v>
      </c>
      <c r="Y27" s="447"/>
      <c r="Z27" s="414"/>
      <c r="AA27" s="414"/>
      <c r="AB27" s="448"/>
      <c r="AC27" s="204"/>
      <c r="AD27" s="205"/>
      <c r="AE27" s="189"/>
      <c r="AF27" s="190"/>
      <c r="AG27" s="187"/>
      <c r="AH27" s="188"/>
      <c r="AI27" s="189"/>
      <c r="AJ27" s="190"/>
    </row>
    <row r="28" spans="3:45" ht="15" hidden="1" customHeight="1">
      <c r="C28" s="441" t="s">
        <v>3</v>
      </c>
      <c r="D28" s="442"/>
      <c r="E28" s="354">
        <f>IF(E29&gt;F29,1,0)+IF(E30&gt;F30,1,0)+IF(E31&gt;F31,1,0)+IF(G29&gt;H29,1,0)+IF(G30&gt;H30,1,0)+IF(G31&gt;H31,1,0)</f>
        <v>0</v>
      </c>
      <c r="F28" s="355"/>
      <c r="G28" s="355">
        <f>IF(F29&gt;E29,1,0)+IF(F30&gt;E30,1,0)+IF(F31&gt;E31,1,0)+IF(H29&gt;G29,1,0)+IF(H30&gt;G30,1,0)+IF(H31&gt;G31,1,0)</f>
        <v>0</v>
      </c>
      <c r="H28" s="377"/>
      <c r="I28" s="354">
        <f>IF(I29&gt;J29,1,0)+IF(I30&gt;J30,1,0)+IF(I31&gt;J31,1,0)+IF(K29&gt;L29,1,0)+IF(K30&gt;L30,1,0)+IF(K31&gt;L31,1,0)</f>
        <v>0</v>
      </c>
      <c r="J28" s="355"/>
      <c r="K28" s="355">
        <f>IF(J29&gt;I29,1,0)+IF(J30&gt;I30,1,0)+IF(J31&gt;I31,1,0)+IF(L29&gt;K29,1,0)+IF(L30&gt;K30,1,0)+IF(L31&gt;K31,1,0)</f>
        <v>0</v>
      </c>
      <c r="L28" s="377"/>
      <c r="M28" s="354">
        <f>IF(M29&gt;N29,1,0)+IF(M30&gt;N30,1,0)+IF(M31&gt;N31,1,0)+IF(O29&gt;P29,1,0)+IF(O30&gt;P30,1,0)+IF(O31&gt;P31,1,0)</f>
        <v>0</v>
      </c>
      <c r="N28" s="355"/>
      <c r="O28" s="355">
        <f>IF(N29&gt;M29,1,0)+IF(N30&gt;M30,1,0)+IF(N31&gt;M31,1,0)+IF(P29&gt;O29,1,0)+IF(P30&gt;O30,1,0)+IF(P31&gt;O31,1,0)</f>
        <v>0</v>
      </c>
      <c r="P28" s="377"/>
      <c r="Q28" s="354">
        <f>IF(Q29&gt;R29,1,0)+IF(Q30&gt;R30,1,0)+IF(Q31&gt;R31,1,0)+IF(S29&gt;T29,1,0)+IF(S30&gt;T30,1,0)+IF(S31&gt;T31,1,0)</f>
        <v>0</v>
      </c>
      <c r="R28" s="355"/>
      <c r="S28" s="355">
        <f>IF(R29&gt;Q29,1,0)+IF(R30&gt;Q30,1,0)+IF(R31&gt;Q31,1,0)+IF(T29&gt;S29,1,0)+IF(T30&gt;S30,1,0)+IF(T31&gt;S31,1,0)</f>
        <v>0</v>
      </c>
      <c r="T28" s="377"/>
      <c r="U28" s="354">
        <f>IF(U29&gt;V29,1,0)+IF(U30&gt;V30,1,0)+IF(U31&gt;V31,1,0)+IF(W29&gt;X29,1,0)+IF(W30&gt;X30,1,0)+IF(W31&gt;X31,1,0)</f>
        <v>0</v>
      </c>
      <c r="V28" s="355"/>
      <c r="W28" s="355">
        <f>IF(V29&gt;U29,1,0)+IF(V30&gt;U30,1,0)+IF(V31&gt;U31,1,0)+IF(X29&gt;W29,1,0)+IF(X30&gt;W30,1,0)+IF(X31&gt;W31,1,0)</f>
        <v>0</v>
      </c>
      <c r="X28" s="377"/>
      <c r="Y28" s="354">
        <f>IF(Y29&gt;Z29,1,0)+IF(Y30&gt;Z30,1,0)+IF(Y31&gt;Z31,1,0)+IF(AA29&gt;AB29,1,0)+IF(AA30&gt;AB30,1,0)+IF(AA31&gt;AB31,1,0)</f>
        <v>0</v>
      </c>
      <c r="Z28" s="355"/>
      <c r="AA28" s="355">
        <f>IF(Z29&gt;Y29,1,0)+IF(Z30&gt;Y30,1,0)+IF(Z31&gt;Y31,1,0)+IF(AB29&gt;AA29,1,0)+IF(AB30&gt;AA30,1,0)+IF(AB31&gt;AA31,1,0)</f>
        <v>0</v>
      </c>
      <c r="AB28" s="377"/>
      <c r="AC28" s="449"/>
      <c r="AD28" s="450"/>
      <c r="AE28" s="450"/>
      <c r="AF28" s="451"/>
      <c r="AG28" s="354">
        <f>IF(AG29&gt;AH29,1,0)+IF(AG30&gt;AH30,1,0)+IF(AG31&gt;AH31,1,0)+IF(AI29&gt;AJ29,1,0)+IF(AI30&gt;AJ30,1,0)+IF(AI31&gt;AJ31,1,0)</f>
        <v>0</v>
      </c>
      <c r="AH28" s="355"/>
      <c r="AI28" s="355">
        <f>IF(AH29&gt;AG29,1,0)+IF(AH30&gt;AG30,1,0)+IF(AH31&gt;AG31,1,0)+IF(AJ29&gt;AI29,1,0)+IF(AJ30&gt;AI30,1,0)+IF(AJ31&gt;AI31,1,0)</f>
        <v>0</v>
      </c>
      <c r="AJ28" s="377"/>
    </row>
    <row r="29" spans="3:45" ht="15" hidden="1" customHeight="1">
      <c r="C29" s="443"/>
      <c r="D29" s="444"/>
      <c r="E29" s="215">
        <f>AD5</f>
        <v>0</v>
      </c>
      <c r="F29" s="215">
        <f>AC5</f>
        <v>0</v>
      </c>
      <c r="G29" s="229">
        <f>AF5</f>
        <v>0</v>
      </c>
      <c r="H29" s="215">
        <f>AE5</f>
        <v>0</v>
      </c>
      <c r="I29" s="217">
        <f>AD9</f>
        <v>0</v>
      </c>
      <c r="J29" s="218">
        <f>AC9</f>
        <v>0</v>
      </c>
      <c r="K29" s="215">
        <f>AF9</f>
        <v>0</v>
      </c>
      <c r="L29" s="216">
        <f>AE9</f>
        <v>0</v>
      </c>
      <c r="M29" s="215">
        <f>AD13</f>
        <v>0</v>
      </c>
      <c r="N29" s="215">
        <f>AC13</f>
        <v>0</v>
      </c>
      <c r="O29" s="229">
        <f>AF13</f>
        <v>0</v>
      </c>
      <c r="P29" s="215">
        <f>AE13</f>
        <v>0</v>
      </c>
      <c r="Q29" s="217">
        <f>AD17</f>
        <v>0</v>
      </c>
      <c r="R29" s="218">
        <f>AC17</f>
        <v>0</v>
      </c>
      <c r="S29" s="215">
        <f>AF17</f>
        <v>0</v>
      </c>
      <c r="T29" s="216">
        <f>AE17</f>
        <v>0</v>
      </c>
      <c r="U29" s="215">
        <f>AD21</f>
        <v>0</v>
      </c>
      <c r="V29" s="215">
        <f>AC21</f>
        <v>0</v>
      </c>
      <c r="W29" s="229">
        <f>AF21</f>
        <v>0</v>
      </c>
      <c r="X29" s="215">
        <f>AE21</f>
        <v>0</v>
      </c>
      <c r="Y29" s="217">
        <f>AD25</f>
        <v>0</v>
      </c>
      <c r="Z29" s="218">
        <f>AC25</f>
        <v>0</v>
      </c>
      <c r="AA29" s="215">
        <f>AF25</f>
        <v>0</v>
      </c>
      <c r="AB29" s="216">
        <f>AE25</f>
        <v>0</v>
      </c>
      <c r="AC29" s="452"/>
      <c r="AD29" s="453"/>
      <c r="AE29" s="453"/>
      <c r="AF29" s="454"/>
      <c r="AG29" s="217"/>
      <c r="AH29" s="218"/>
      <c r="AI29" s="215"/>
      <c r="AJ29" s="216"/>
    </row>
    <row r="30" spans="3:45" ht="15" hidden="1" customHeight="1">
      <c r="C30" s="443"/>
      <c r="D30" s="444"/>
      <c r="E30" s="215">
        <f>AD6</f>
        <v>0</v>
      </c>
      <c r="F30" s="215">
        <f>AC6</f>
        <v>0</v>
      </c>
      <c r="G30" s="229">
        <f>AF6</f>
        <v>0</v>
      </c>
      <c r="H30" s="215">
        <f>AE6</f>
        <v>0</v>
      </c>
      <c r="I30" s="217">
        <f>AD10</f>
        <v>0</v>
      </c>
      <c r="J30" s="218">
        <f>AC10</f>
        <v>0</v>
      </c>
      <c r="K30" s="215">
        <f>AF10</f>
        <v>0</v>
      </c>
      <c r="L30" s="216">
        <f>AE10</f>
        <v>0</v>
      </c>
      <c r="M30" s="215">
        <f>AD14</f>
        <v>0</v>
      </c>
      <c r="N30" s="215">
        <f>AC14</f>
        <v>0</v>
      </c>
      <c r="O30" s="229">
        <f>AF14</f>
        <v>0</v>
      </c>
      <c r="P30" s="215">
        <f>AE14</f>
        <v>0</v>
      </c>
      <c r="Q30" s="217">
        <f>AD18</f>
        <v>0</v>
      </c>
      <c r="R30" s="218">
        <f>AC18</f>
        <v>0</v>
      </c>
      <c r="S30" s="215">
        <f>AF18</f>
        <v>0</v>
      </c>
      <c r="T30" s="216">
        <f>AE18</f>
        <v>0</v>
      </c>
      <c r="U30" s="215">
        <f>AD22</f>
        <v>0</v>
      </c>
      <c r="V30" s="215">
        <f>AC22</f>
        <v>0</v>
      </c>
      <c r="W30" s="229">
        <f>AF22</f>
        <v>0</v>
      </c>
      <c r="X30" s="215">
        <f>AE22</f>
        <v>0</v>
      </c>
      <c r="Y30" s="217">
        <f>AD26</f>
        <v>0</v>
      </c>
      <c r="Z30" s="218">
        <f>AC26</f>
        <v>0</v>
      </c>
      <c r="AA30" s="215">
        <f>AF26</f>
        <v>0</v>
      </c>
      <c r="AB30" s="216">
        <f>AE26</f>
        <v>0</v>
      </c>
      <c r="AC30" s="452"/>
      <c r="AD30" s="453"/>
      <c r="AE30" s="453"/>
      <c r="AF30" s="454"/>
      <c r="AG30" s="217"/>
      <c r="AH30" s="218"/>
      <c r="AI30" s="215"/>
      <c r="AJ30" s="216"/>
    </row>
    <row r="31" spans="3:45" ht="15" hidden="1" customHeight="1" thickBot="1">
      <c r="C31" s="443"/>
      <c r="D31" s="444"/>
      <c r="E31" s="215">
        <f>AD7</f>
        <v>0</v>
      </c>
      <c r="F31" s="215">
        <f>AC7</f>
        <v>0</v>
      </c>
      <c r="G31" s="229">
        <f>AF7</f>
        <v>0</v>
      </c>
      <c r="H31" s="215">
        <f>AE7</f>
        <v>0</v>
      </c>
      <c r="I31" s="217">
        <f>AD11</f>
        <v>0</v>
      </c>
      <c r="J31" s="218">
        <f>AC11</f>
        <v>0</v>
      </c>
      <c r="K31" s="215">
        <f>AF11</f>
        <v>0</v>
      </c>
      <c r="L31" s="216">
        <f>AE11</f>
        <v>0</v>
      </c>
      <c r="M31" s="215">
        <f>AD15</f>
        <v>0</v>
      </c>
      <c r="N31" s="215">
        <f>AC15</f>
        <v>0</v>
      </c>
      <c r="O31" s="229">
        <f>AF15</f>
        <v>0</v>
      </c>
      <c r="P31" s="215">
        <f>AE15</f>
        <v>0</v>
      </c>
      <c r="Q31" s="217">
        <f>AD19</f>
        <v>0</v>
      </c>
      <c r="R31" s="218">
        <f>AC19</f>
        <v>0</v>
      </c>
      <c r="S31" s="215">
        <f>AF19</f>
        <v>0</v>
      </c>
      <c r="T31" s="216">
        <f>AE19</f>
        <v>0</v>
      </c>
      <c r="U31" s="215">
        <f>AD23</f>
        <v>0</v>
      </c>
      <c r="V31" s="215">
        <f>AC23</f>
        <v>0</v>
      </c>
      <c r="W31" s="229">
        <f>AF23</f>
        <v>0</v>
      </c>
      <c r="X31" s="215">
        <f>AE23</f>
        <v>0</v>
      </c>
      <c r="Y31" s="217">
        <f>AD27</f>
        <v>0</v>
      </c>
      <c r="Z31" s="218">
        <f>AC27</f>
        <v>0</v>
      </c>
      <c r="AA31" s="215">
        <f>AF27</f>
        <v>0</v>
      </c>
      <c r="AB31" s="216">
        <f>AE27</f>
        <v>0</v>
      </c>
      <c r="AC31" s="455"/>
      <c r="AD31" s="456"/>
      <c r="AE31" s="456"/>
      <c r="AF31" s="457"/>
      <c r="AG31" s="219"/>
      <c r="AH31" s="220"/>
      <c r="AI31" s="221"/>
      <c r="AJ31" s="222"/>
    </row>
    <row r="32" spans="3:45" ht="15" hidden="1" customHeight="1">
      <c r="C32" s="441" t="s">
        <v>482</v>
      </c>
      <c r="D32" s="442"/>
      <c r="E32" s="354">
        <f>IF(E33&gt;F33,1,0)+IF(E34&gt;F34,1,0)+IF(E35&gt;F35,1,0)+IF(G33&gt;H33,1,0)+IF(G34&gt;H34,1,0)+IF(G35&gt;H35,1,0)</f>
        <v>0</v>
      </c>
      <c r="F32" s="355"/>
      <c r="G32" s="355">
        <f>IF(F33&gt;E33,1,0)+IF(F34&gt;E34,1,0)+IF(F35&gt;E35,1,0)+IF(H33&gt;G33,1,0)+IF(H34&gt;G34,1,0)+IF(H35&gt;G35,1,0)</f>
        <v>0</v>
      </c>
      <c r="H32" s="377"/>
      <c r="I32" s="354">
        <f>IF(I33&gt;J33,1,0)+IF(I34&gt;J34,1,0)+IF(I35&gt;J35,1,0)+IF(K33&gt;L33,1,0)+IF(K34&gt;L34,1,0)+IF(K35&gt;L35,1,0)</f>
        <v>0</v>
      </c>
      <c r="J32" s="355"/>
      <c r="K32" s="355">
        <f>IF(J33&gt;I33,1,0)+IF(J34&gt;I34,1,0)+IF(J35&gt;I35,1,0)+IF(L33&gt;K33,1,0)+IF(L34&gt;K34,1,0)+IF(L35&gt;K35,1,0)</f>
        <v>0</v>
      </c>
      <c r="L32" s="377"/>
      <c r="M32" s="354">
        <f>IF(M33&gt;N33,1,0)+IF(M34&gt;N34,1,0)+IF(M35&gt;N35,1,0)+IF(O33&gt;P33,1,0)+IF(O34&gt;P34,1,0)+IF(O35&gt;P35,1,0)</f>
        <v>0</v>
      </c>
      <c r="N32" s="355"/>
      <c r="O32" s="355">
        <f>IF(N33&gt;M33,1,0)+IF(N34&gt;M34,1,0)+IF(N35&gt;M35,1,0)+IF(P33&gt;O33,1,0)+IF(P34&gt;O34,1,0)+IF(P35&gt;O35,1,0)</f>
        <v>0</v>
      </c>
      <c r="P32" s="377"/>
      <c r="Q32" s="354">
        <f>IF(Q33&gt;R33,1,0)+IF(Q34&gt;R34,1,0)+IF(Q35&gt;R35,1,0)+IF(S33&gt;T33,1,0)+IF(S34&gt;T34,1,0)+IF(S35&gt;T35,1,0)</f>
        <v>0</v>
      </c>
      <c r="R32" s="355"/>
      <c r="S32" s="355">
        <f>IF(R33&gt;Q33,1,0)+IF(R34&gt;Q34,1,0)+IF(R35&gt;Q35,1,0)+IF(T33&gt;S33,1,0)+IF(T34&gt;S34,1,0)+IF(T35&gt;S35,1,0)</f>
        <v>0</v>
      </c>
      <c r="T32" s="377"/>
      <c r="U32" s="354">
        <f>IF(U33&gt;V33,1,0)+IF(U34&gt;V34,1,0)+IF(U35&gt;V35,1,0)+IF(W33&gt;X33,1,0)+IF(W34&gt;X34,1,0)+IF(W35&gt;X35,1,0)</f>
        <v>0</v>
      </c>
      <c r="V32" s="355"/>
      <c r="W32" s="355">
        <f>IF(V33&gt;U33,1,0)+IF(V34&gt;U34,1,0)+IF(V35&gt;U35,1,0)+IF(X33&gt;W33,1,0)+IF(X34&gt;W34,1,0)+IF(X35&gt;W35,1,0)</f>
        <v>0</v>
      </c>
      <c r="X32" s="377"/>
      <c r="Y32" s="354">
        <f>IF(Y33&gt;Z33,1,0)+IF(Y34&gt;Z34,1,0)+IF(Y35&gt;Z35,1,0)+IF(AA33&gt;AB33,1,0)+IF(AA34&gt;AB34,1,0)+IF(AA35&gt;AB35,1,0)</f>
        <v>0</v>
      </c>
      <c r="Z32" s="355"/>
      <c r="AA32" s="355">
        <f>IF(Z33&gt;Y33,1,0)+IF(Z34&gt;Y34,1,0)+IF(Z35&gt;Y35,1,0)+IF(AB33&gt;AA33,1,0)+IF(AB34&gt;AA34,1,0)+IF(AB35&gt;AA35,1,0)</f>
        <v>0</v>
      </c>
      <c r="AB32" s="377"/>
      <c r="AC32" s="354">
        <f>IF(AC33&gt;AD33,1,0)+IF(AC34&gt;AD34,1,0)+IF(AC35&gt;AD35,1,0)+IF(AE33&gt;AF33,1,0)+IF(AE34&gt;AF34,1,0)+IF(AE35&gt;AF35,1,0)</f>
        <v>0</v>
      </c>
      <c r="AD32" s="355"/>
      <c r="AE32" s="355">
        <f>IF(AD33&gt;AC33,1,0)+IF(AD34&gt;AC34,1,0)+IF(AD35&gt;AC35,1,0)+IF(AF33&gt;AE33,1,0)+IF(AF34&gt;AE34,1,0)+IF(AF35&gt;AE35,1,0)</f>
        <v>0</v>
      </c>
      <c r="AF32" s="377"/>
      <c r="AG32" s="449"/>
      <c r="AH32" s="450"/>
      <c r="AI32" s="450"/>
      <c r="AJ32" s="451"/>
    </row>
    <row r="33" spans="3:36" ht="15" hidden="1" customHeight="1">
      <c r="C33" s="443"/>
      <c r="D33" s="444"/>
      <c r="E33" s="217">
        <f>AH5</f>
        <v>0</v>
      </c>
      <c r="F33" s="215">
        <f>AG5</f>
        <v>0</v>
      </c>
      <c r="G33" s="229">
        <f>AJ5</f>
        <v>0</v>
      </c>
      <c r="H33" s="216">
        <f>AI5</f>
        <v>0</v>
      </c>
      <c r="I33" s="215">
        <f>AH9</f>
        <v>0</v>
      </c>
      <c r="J33" s="218">
        <f>AG9</f>
        <v>0</v>
      </c>
      <c r="K33" s="215">
        <f>AJ9</f>
        <v>0</v>
      </c>
      <c r="L33" s="215">
        <f>AI9</f>
        <v>0</v>
      </c>
      <c r="M33" s="217">
        <f>AH13</f>
        <v>0</v>
      </c>
      <c r="N33" s="215">
        <f>AG13</f>
        <v>0</v>
      </c>
      <c r="O33" s="229">
        <f>AJ13</f>
        <v>0</v>
      </c>
      <c r="P33" s="216">
        <f>AI13</f>
        <v>0</v>
      </c>
      <c r="Q33" s="215">
        <f>AH17</f>
        <v>0</v>
      </c>
      <c r="R33" s="218">
        <f>AG17</f>
        <v>0</v>
      </c>
      <c r="S33" s="215">
        <f>AJ17</f>
        <v>0</v>
      </c>
      <c r="T33" s="215">
        <f>AI17</f>
        <v>0</v>
      </c>
      <c r="U33" s="217">
        <f>AH21</f>
        <v>0</v>
      </c>
      <c r="V33" s="215">
        <f>AG21</f>
        <v>0</v>
      </c>
      <c r="W33" s="229">
        <f>AJ21</f>
        <v>0</v>
      </c>
      <c r="X33" s="216">
        <f>AI21</f>
        <v>0</v>
      </c>
      <c r="Y33" s="215">
        <f>AH25</f>
        <v>0</v>
      </c>
      <c r="Z33" s="218">
        <f>AG25</f>
        <v>0</v>
      </c>
      <c r="AA33" s="215">
        <f>AJ25</f>
        <v>0</v>
      </c>
      <c r="AB33" s="215">
        <f>AI25</f>
        <v>0</v>
      </c>
      <c r="AC33" s="217">
        <f>AH29</f>
        <v>0</v>
      </c>
      <c r="AD33" s="218">
        <f>AG29</f>
        <v>0</v>
      </c>
      <c r="AE33" s="215">
        <f>AJ29</f>
        <v>0</v>
      </c>
      <c r="AF33" s="216">
        <f>AI29</f>
        <v>0</v>
      </c>
      <c r="AG33" s="452"/>
      <c r="AH33" s="453"/>
      <c r="AI33" s="453"/>
      <c r="AJ33" s="454"/>
    </row>
    <row r="34" spans="3:36" ht="15" hidden="1" customHeight="1">
      <c r="C34" s="443"/>
      <c r="D34" s="444"/>
      <c r="E34" s="217">
        <f>AH6</f>
        <v>0</v>
      </c>
      <c r="F34" s="215">
        <f>AG6</f>
        <v>0</v>
      </c>
      <c r="G34" s="229">
        <f>AJ6</f>
        <v>0</v>
      </c>
      <c r="H34" s="216">
        <f>AI6</f>
        <v>0</v>
      </c>
      <c r="I34" s="215">
        <f>AH10</f>
        <v>0</v>
      </c>
      <c r="J34" s="218">
        <f>AG10</f>
        <v>0</v>
      </c>
      <c r="K34" s="215">
        <f>AJ10</f>
        <v>0</v>
      </c>
      <c r="L34" s="215">
        <f>AI10</f>
        <v>0</v>
      </c>
      <c r="M34" s="217">
        <f>AH14</f>
        <v>0</v>
      </c>
      <c r="N34" s="215">
        <f>AG14</f>
        <v>0</v>
      </c>
      <c r="O34" s="229">
        <f>AJ14</f>
        <v>0</v>
      </c>
      <c r="P34" s="216">
        <f>AI14</f>
        <v>0</v>
      </c>
      <c r="Q34" s="215">
        <f>AH18</f>
        <v>0</v>
      </c>
      <c r="R34" s="218">
        <f>AG18</f>
        <v>0</v>
      </c>
      <c r="S34" s="215">
        <f>AJ18</f>
        <v>0</v>
      </c>
      <c r="T34" s="215">
        <f>AI18</f>
        <v>0</v>
      </c>
      <c r="U34" s="217">
        <f>AH22</f>
        <v>0</v>
      </c>
      <c r="V34" s="215">
        <f>AG22</f>
        <v>0</v>
      </c>
      <c r="W34" s="229">
        <f>AJ22</f>
        <v>0</v>
      </c>
      <c r="X34" s="216">
        <f>AI22</f>
        <v>0</v>
      </c>
      <c r="Y34" s="215">
        <f>AH26</f>
        <v>0</v>
      </c>
      <c r="Z34" s="218">
        <f>AG26</f>
        <v>0</v>
      </c>
      <c r="AA34" s="215">
        <f>AJ26</f>
        <v>0</v>
      </c>
      <c r="AB34" s="215">
        <f>AI26</f>
        <v>0</v>
      </c>
      <c r="AC34" s="217">
        <f>AH30</f>
        <v>0</v>
      </c>
      <c r="AD34" s="218">
        <f>AG30</f>
        <v>0</v>
      </c>
      <c r="AE34" s="215">
        <f>AJ30</f>
        <v>0</v>
      </c>
      <c r="AF34" s="216">
        <f>AI30</f>
        <v>0</v>
      </c>
      <c r="AG34" s="452"/>
      <c r="AH34" s="453"/>
      <c r="AI34" s="453"/>
      <c r="AJ34" s="454"/>
    </row>
    <row r="35" spans="3:36" ht="15" hidden="1" customHeight="1" thickBot="1">
      <c r="C35" s="458"/>
      <c r="D35" s="459"/>
      <c r="E35" s="219">
        <f>AH7</f>
        <v>0</v>
      </c>
      <c r="F35" s="221">
        <f>AG7</f>
        <v>0</v>
      </c>
      <c r="G35" s="230">
        <f>AJ7</f>
        <v>0</v>
      </c>
      <c r="H35" s="222">
        <f>AI7</f>
        <v>0</v>
      </c>
      <c r="I35" s="221">
        <f>AH11</f>
        <v>0</v>
      </c>
      <c r="J35" s="220">
        <f>AG11</f>
        <v>0</v>
      </c>
      <c r="K35" s="221">
        <f>AJ11</f>
        <v>0</v>
      </c>
      <c r="L35" s="221">
        <f>AI11</f>
        <v>0</v>
      </c>
      <c r="M35" s="219">
        <f>AH15</f>
        <v>0</v>
      </c>
      <c r="N35" s="221">
        <f>AG15</f>
        <v>0</v>
      </c>
      <c r="O35" s="230">
        <f>AJ15</f>
        <v>0</v>
      </c>
      <c r="P35" s="222">
        <f>AI15</f>
        <v>0</v>
      </c>
      <c r="Q35" s="221">
        <f>AH19</f>
        <v>0</v>
      </c>
      <c r="R35" s="220">
        <f>AG19</f>
        <v>0</v>
      </c>
      <c r="S35" s="221">
        <f>AJ19</f>
        <v>0</v>
      </c>
      <c r="T35" s="221">
        <f>AI19</f>
        <v>0</v>
      </c>
      <c r="U35" s="219">
        <f>AH23</f>
        <v>0</v>
      </c>
      <c r="V35" s="221">
        <f>AG23</f>
        <v>0</v>
      </c>
      <c r="W35" s="230">
        <f>AJ23</f>
        <v>0</v>
      </c>
      <c r="X35" s="222">
        <f>AI23</f>
        <v>0</v>
      </c>
      <c r="Y35" s="221">
        <f>AH27</f>
        <v>0</v>
      </c>
      <c r="Z35" s="220">
        <f>AG27</f>
        <v>0</v>
      </c>
      <c r="AA35" s="221">
        <f>AJ27</f>
        <v>0</v>
      </c>
      <c r="AB35" s="221">
        <f>AI27</f>
        <v>0</v>
      </c>
      <c r="AC35" s="219">
        <f>AH31</f>
        <v>0</v>
      </c>
      <c r="AD35" s="220">
        <f>AG31</f>
        <v>0</v>
      </c>
      <c r="AE35" s="221">
        <f>AJ31</f>
        <v>0</v>
      </c>
      <c r="AF35" s="222">
        <f>AI31</f>
        <v>0</v>
      </c>
      <c r="AG35" s="455"/>
      <c r="AH35" s="456"/>
      <c r="AI35" s="456"/>
      <c r="AJ35" s="457"/>
    </row>
    <row r="36" spans="3:36" ht="15" customHeight="1"/>
    <row r="37" spans="3:36" ht="15" customHeight="1"/>
    <row r="38" spans="3:36" ht="15" customHeight="1"/>
    <row r="39" spans="3:36" ht="15" customHeight="1"/>
    <row r="40" spans="3:36" ht="15" customHeight="1"/>
    <row r="41" spans="3:36" ht="15" customHeight="1"/>
    <row r="42" spans="3:36" ht="15" customHeight="1"/>
    <row r="43" spans="3:36" ht="15" customHeight="1"/>
    <row r="44" spans="3:36" ht="15" customHeight="1"/>
    <row r="45" spans="3:36" ht="15" customHeight="1"/>
    <row r="46" spans="3:36" ht="15" customHeight="1"/>
    <row r="47" spans="3:36" ht="15" customHeight="1"/>
    <row r="48" spans="3:36" ht="15" customHeight="1"/>
  </sheetData>
  <mergeCells count="155">
    <mergeCell ref="AA32:AB32"/>
    <mergeCell ref="AC32:AD32"/>
    <mergeCell ref="AE32:AF32"/>
    <mergeCell ref="AG32:AJ35"/>
    <mergeCell ref="AP2:AP3"/>
    <mergeCell ref="O32:P32"/>
    <mergeCell ref="Q32:R32"/>
    <mergeCell ref="S32:T32"/>
    <mergeCell ref="U32:V32"/>
    <mergeCell ref="W32:X32"/>
    <mergeCell ref="Y32:Z32"/>
    <mergeCell ref="AA28:AB28"/>
    <mergeCell ref="AC28:AF31"/>
    <mergeCell ref="AG28:AH28"/>
    <mergeCell ref="AI28:AJ28"/>
    <mergeCell ref="C32:D35"/>
    <mergeCell ref="E32:F32"/>
    <mergeCell ref="G32:H32"/>
    <mergeCell ref="I32:J32"/>
    <mergeCell ref="K32:L32"/>
    <mergeCell ref="M32:N32"/>
    <mergeCell ref="O28:P28"/>
    <mergeCell ref="Q28:R28"/>
    <mergeCell ref="S28:T28"/>
    <mergeCell ref="U28:V28"/>
    <mergeCell ref="W28:X28"/>
    <mergeCell ref="M28:N28"/>
    <mergeCell ref="Y28:Z28"/>
    <mergeCell ref="AC24:AD24"/>
    <mergeCell ref="AE24:AF24"/>
    <mergeCell ref="AG24:AH24"/>
    <mergeCell ref="AI24:AJ24"/>
    <mergeCell ref="C28:D31"/>
    <mergeCell ref="E28:F28"/>
    <mergeCell ref="G28:H28"/>
    <mergeCell ref="I28:J28"/>
    <mergeCell ref="K28:L28"/>
    <mergeCell ref="O24:P24"/>
    <mergeCell ref="Q24:R24"/>
    <mergeCell ref="S24:T24"/>
    <mergeCell ref="U24:V24"/>
    <mergeCell ref="W24:X24"/>
    <mergeCell ref="Y24:AB27"/>
    <mergeCell ref="AG20:AH20"/>
    <mergeCell ref="AI20:AJ20"/>
    <mergeCell ref="AP19:AQ20"/>
    <mergeCell ref="AR19:AS20"/>
    <mergeCell ref="C24:D27"/>
    <mergeCell ref="E24:F24"/>
    <mergeCell ref="G24:H24"/>
    <mergeCell ref="I24:J24"/>
    <mergeCell ref="K24:L24"/>
    <mergeCell ref="M24:N24"/>
    <mergeCell ref="S20:T20"/>
    <mergeCell ref="U20:X23"/>
    <mergeCell ref="Y20:Z20"/>
    <mergeCell ref="AA20:AB20"/>
    <mergeCell ref="AC20:AD20"/>
    <mergeCell ref="AE20:AF20"/>
    <mergeCell ref="AP17:AQ18"/>
    <mergeCell ref="AR17:AS18"/>
    <mergeCell ref="C20:D23"/>
    <mergeCell ref="E20:F20"/>
    <mergeCell ref="G20:H20"/>
    <mergeCell ref="I20:J20"/>
    <mergeCell ref="K20:L20"/>
    <mergeCell ref="M20:N20"/>
    <mergeCell ref="O20:P20"/>
    <mergeCell ref="Q20:R20"/>
    <mergeCell ref="AC16:AD16"/>
    <mergeCell ref="AE16:AF16"/>
    <mergeCell ref="AG16:AH16"/>
    <mergeCell ref="AI16:AJ16"/>
    <mergeCell ref="AP15:AQ16"/>
    <mergeCell ref="AR15:AS16"/>
    <mergeCell ref="O16:P16"/>
    <mergeCell ref="Q16:T19"/>
    <mergeCell ref="U16:V16"/>
    <mergeCell ref="W16:X16"/>
    <mergeCell ref="Y16:Z16"/>
    <mergeCell ref="AA16:AB16"/>
    <mergeCell ref="C16:D19"/>
    <mergeCell ref="E16:F16"/>
    <mergeCell ref="G16:H16"/>
    <mergeCell ref="I16:J16"/>
    <mergeCell ref="K16:L16"/>
    <mergeCell ref="M16:N16"/>
    <mergeCell ref="AC12:AD12"/>
    <mergeCell ref="AE12:AF12"/>
    <mergeCell ref="AG12:AH12"/>
    <mergeCell ref="AI12:AJ12"/>
    <mergeCell ref="AP11:AS12"/>
    <mergeCell ref="AP13:AS14"/>
    <mergeCell ref="Q12:R12"/>
    <mergeCell ref="S12:T12"/>
    <mergeCell ref="U12:V12"/>
    <mergeCell ref="W12:X12"/>
    <mergeCell ref="Y12:Z12"/>
    <mergeCell ref="AA12:AB12"/>
    <mergeCell ref="AC8:AD8"/>
    <mergeCell ref="AE8:AF8"/>
    <mergeCell ref="AG8:AH8"/>
    <mergeCell ref="AI8:AJ8"/>
    <mergeCell ref="C12:D15"/>
    <mergeCell ref="E12:F12"/>
    <mergeCell ref="G12:H12"/>
    <mergeCell ref="I12:J12"/>
    <mergeCell ref="K12:L12"/>
    <mergeCell ref="M12:P15"/>
    <mergeCell ref="Q8:R8"/>
    <mergeCell ref="S8:T8"/>
    <mergeCell ref="U8:V8"/>
    <mergeCell ref="W8:X8"/>
    <mergeCell ref="Y8:Z8"/>
    <mergeCell ref="AA8:AB8"/>
    <mergeCell ref="AC4:AD4"/>
    <mergeCell ref="AE4:AF4"/>
    <mergeCell ref="AG4:AH4"/>
    <mergeCell ref="AI4:AJ4"/>
    <mergeCell ref="C8:D11"/>
    <mergeCell ref="E8:F8"/>
    <mergeCell ref="G8:H8"/>
    <mergeCell ref="I8:L11"/>
    <mergeCell ref="M8:N8"/>
    <mergeCell ref="O8:P8"/>
    <mergeCell ref="Q4:R4"/>
    <mergeCell ref="S4:T4"/>
    <mergeCell ref="U4:V4"/>
    <mergeCell ref="W4:X4"/>
    <mergeCell ref="Y4:Z4"/>
    <mergeCell ref="AA4:AB4"/>
    <mergeCell ref="C4:D7"/>
    <mergeCell ref="E4:H7"/>
    <mergeCell ref="I4:J4"/>
    <mergeCell ref="K4:L4"/>
    <mergeCell ref="M4:N4"/>
    <mergeCell ref="O4:P4"/>
    <mergeCell ref="AR2:AR3"/>
    <mergeCell ref="AS2:AT3"/>
    <mergeCell ref="AU2:AV3"/>
    <mergeCell ref="AW2:AW3"/>
    <mergeCell ref="AX2:AX3"/>
    <mergeCell ref="C3:D3"/>
    <mergeCell ref="AL3:AM3"/>
    <mergeCell ref="Y2:AB3"/>
    <mergeCell ref="AC2:AF3"/>
    <mergeCell ref="AG2:AJ3"/>
    <mergeCell ref="AL2:AM2"/>
    <mergeCell ref="AQ2:AQ3"/>
    <mergeCell ref="C2:D2"/>
    <mergeCell ref="E2:H3"/>
    <mergeCell ref="I2:L3"/>
    <mergeCell ref="M2:P3"/>
    <mergeCell ref="Q2:T3"/>
    <mergeCell ref="U2:X3"/>
  </mergeCells>
  <conditionalFormatting sqref="E13:L14 E17:P17 E21:T22 E9:G11 H10 F23:T23 F15:L15 E18:M19 O18:P19">
    <cfRule type="cellIs" dxfId="7" priority="4" stopIfTrue="1" operator="equal">
      <formula>0</formula>
    </cfRule>
  </conditionalFormatting>
  <conditionalFormatting sqref="H9">
    <cfRule type="cellIs" dxfId="6" priority="3" stopIfTrue="1" operator="equal">
      <formula>0</formula>
    </cfRule>
  </conditionalFormatting>
  <conditionalFormatting sqref="H11">
    <cfRule type="cellIs" dxfId="5" priority="2" stopIfTrue="1" operator="equal">
      <formula>0</formula>
    </cfRule>
  </conditionalFormatting>
  <conditionalFormatting sqref="N19">
    <cfRule type="cellIs" dxfId="4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P25"/>
  <sheetViews>
    <sheetView zoomScale="66" zoomScaleNormal="66" workbookViewId="0"/>
  </sheetViews>
  <sheetFormatPr defaultRowHeight="12.5"/>
  <cols>
    <col min="1" max="1" width="5" customWidth="1"/>
    <col min="2" max="2" width="10.26953125" customWidth="1"/>
    <col min="3" max="3" width="28.1796875" customWidth="1"/>
    <col min="4" max="5" width="7.1796875" customWidth="1"/>
    <col min="6" max="6" width="3.453125" customWidth="1"/>
    <col min="7" max="7" width="6.54296875" customWidth="1"/>
    <col min="8" max="8" width="23.81640625" customWidth="1"/>
    <col min="9" max="10" width="7.1796875" customWidth="1"/>
    <col min="11" max="11" width="4.26953125" customWidth="1"/>
    <col min="12" max="12" width="6.26953125" customWidth="1"/>
    <col min="13" max="13" width="28" customWidth="1"/>
  </cols>
  <sheetData>
    <row r="1" spans="1:16" ht="13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ht="31" thickBot="1">
      <c r="A2" s="244"/>
      <c r="B2" s="245"/>
      <c r="C2" s="246" t="s">
        <v>513</v>
      </c>
      <c r="D2" s="245"/>
      <c r="E2" s="245"/>
      <c r="F2" s="245"/>
      <c r="G2" s="247"/>
      <c r="H2" s="246" t="s">
        <v>514</v>
      </c>
      <c r="I2" s="245"/>
      <c r="J2" s="245"/>
      <c r="K2" s="245"/>
      <c r="L2" s="247"/>
      <c r="M2" s="248" t="s">
        <v>515</v>
      </c>
      <c r="N2" s="245"/>
      <c r="O2" s="245"/>
      <c r="P2" s="245"/>
    </row>
    <row r="3" spans="1:16" ht="15" thickBot="1">
      <c r="A3" s="245"/>
      <c r="B3" s="243"/>
      <c r="C3" s="249"/>
      <c r="D3" s="250" t="s">
        <v>492</v>
      </c>
      <c r="E3" s="250" t="s">
        <v>516</v>
      </c>
      <c r="F3" s="251"/>
      <c r="G3" s="252"/>
      <c r="H3" s="252"/>
      <c r="I3" s="252"/>
      <c r="J3" s="253"/>
      <c r="K3" s="251"/>
      <c r="L3" s="252"/>
      <c r="M3" s="252"/>
      <c r="N3" s="253"/>
      <c r="O3" s="245"/>
      <c r="P3" s="245"/>
    </row>
    <row r="4" spans="1:16" ht="16" thickBot="1">
      <c r="A4" s="254"/>
      <c r="B4" s="255" t="s">
        <v>262</v>
      </c>
      <c r="C4" s="256" t="s">
        <v>331</v>
      </c>
      <c r="D4" s="312">
        <v>3</v>
      </c>
      <c r="E4" s="257">
        <v>55</v>
      </c>
      <c r="F4" s="258"/>
      <c r="G4" s="259"/>
      <c r="H4" s="260" t="s">
        <v>514</v>
      </c>
      <c r="I4" s="245"/>
      <c r="J4" s="259"/>
      <c r="K4" s="245"/>
      <c r="L4" s="245"/>
      <c r="M4" s="245"/>
      <c r="N4" s="245"/>
      <c r="O4" s="245"/>
      <c r="P4" s="245"/>
    </row>
    <row r="5" spans="1:16" ht="16.5" thickTop="1" thickBot="1">
      <c r="A5" s="254"/>
      <c r="B5" s="261" t="s">
        <v>263</v>
      </c>
      <c r="C5" s="262" t="s">
        <v>360</v>
      </c>
      <c r="D5" s="313">
        <v>3</v>
      </c>
      <c r="E5" s="263">
        <v>60</v>
      </c>
      <c r="F5" s="264"/>
      <c r="G5" s="265"/>
      <c r="H5" s="249"/>
      <c r="I5" s="250" t="s">
        <v>492</v>
      </c>
      <c r="J5" s="250" t="s">
        <v>516</v>
      </c>
      <c r="K5" s="245"/>
      <c r="L5" s="266"/>
      <c r="M5" s="267"/>
      <c r="N5" s="245"/>
      <c r="O5" s="245"/>
      <c r="P5" s="245"/>
    </row>
    <row r="6" spans="1:16" ht="16" thickBot="1">
      <c r="A6" s="268"/>
      <c r="B6" s="269"/>
      <c r="C6" s="270"/>
      <c r="D6" s="245"/>
      <c r="E6" s="271"/>
      <c r="F6" s="254"/>
      <c r="G6" s="460" t="s">
        <v>360</v>
      </c>
      <c r="H6" s="461"/>
      <c r="I6" s="312">
        <v>2</v>
      </c>
      <c r="J6" s="257">
        <v>61</v>
      </c>
      <c r="K6" s="272"/>
      <c r="L6" s="273">
        <v>1</v>
      </c>
      <c r="M6" s="274" t="s">
        <v>268</v>
      </c>
      <c r="N6" s="259"/>
      <c r="O6" s="245"/>
      <c r="P6" s="254"/>
    </row>
    <row r="7" spans="1:16" ht="16.5" thickTop="1" thickBot="1">
      <c r="A7" s="275"/>
      <c r="B7" s="276"/>
      <c r="C7" s="277"/>
      <c r="D7" s="278"/>
      <c r="E7" s="279"/>
      <c r="F7" s="254"/>
      <c r="G7" s="462" t="s">
        <v>268</v>
      </c>
      <c r="H7" s="463"/>
      <c r="I7" s="313">
        <v>4</v>
      </c>
      <c r="J7" s="263">
        <v>72</v>
      </c>
      <c r="K7" s="280"/>
      <c r="L7" s="281">
        <v>2</v>
      </c>
      <c r="M7" s="282" t="s">
        <v>360</v>
      </c>
      <c r="N7" s="259"/>
      <c r="O7" s="245"/>
      <c r="P7" s="245"/>
    </row>
    <row r="8" spans="1:16" ht="16" thickBot="1">
      <c r="A8" s="254"/>
      <c r="B8" s="255" t="s">
        <v>264</v>
      </c>
      <c r="C8" s="256" t="s">
        <v>478</v>
      </c>
      <c r="D8" s="312">
        <v>2</v>
      </c>
      <c r="E8" s="257">
        <v>47</v>
      </c>
      <c r="F8" s="283"/>
      <c r="G8" s="242"/>
      <c r="H8" s="284"/>
      <c r="I8" s="284"/>
      <c r="J8" s="285"/>
      <c r="K8" s="245"/>
      <c r="L8" s="286"/>
      <c r="M8" s="287"/>
      <c r="N8" s="245"/>
      <c r="O8" s="245"/>
      <c r="P8" s="254"/>
    </row>
    <row r="9" spans="1:16" ht="16.5" thickTop="1" thickBot="1">
      <c r="A9" s="254"/>
      <c r="B9" s="261" t="s">
        <v>265</v>
      </c>
      <c r="C9" s="262" t="s">
        <v>268</v>
      </c>
      <c r="D9" s="313">
        <v>4</v>
      </c>
      <c r="E9" s="263">
        <v>72</v>
      </c>
      <c r="F9" s="288"/>
      <c r="G9" s="245"/>
      <c r="H9" s="289"/>
      <c r="I9" s="289"/>
      <c r="J9" s="254"/>
      <c r="K9" s="289"/>
      <c r="L9" s="290"/>
      <c r="M9" s="291"/>
      <c r="N9" s="254"/>
      <c r="O9" s="245"/>
      <c r="P9" s="245"/>
    </row>
    <row r="10" spans="1:16" ht="15.5">
      <c r="A10" s="292"/>
      <c r="B10" s="242"/>
      <c r="C10" s="293"/>
      <c r="D10" s="294"/>
      <c r="E10" s="288"/>
      <c r="F10" s="245"/>
      <c r="G10" s="245"/>
      <c r="H10" s="289"/>
      <c r="I10" s="289"/>
      <c r="J10" s="254"/>
      <c r="K10" s="289"/>
      <c r="L10" s="290"/>
      <c r="M10" s="291"/>
      <c r="N10" s="254"/>
      <c r="O10" s="245"/>
      <c r="P10" s="245"/>
    </row>
    <row r="11" spans="1:16" ht="15.5">
      <c r="A11" s="268"/>
      <c r="B11" s="245"/>
      <c r="C11" s="295"/>
      <c r="D11" s="295"/>
      <c r="E11" s="245"/>
      <c r="F11" s="245"/>
      <c r="G11" s="245"/>
      <c r="H11" s="289"/>
      <c r="I11" s="289"/>
      <c r="J11" s="254"/>
      <c r="K11" s="289"/>
      <c r="L11" s="290"/>
      <c r="M11" s="291"/>
      <c r="N11" s="254"/>
      <c r="O11" s="245"/>
      <c r="P11" s="245"/>
    </row>
    <row r="12" spans="1:16" ht="15.5">
      <c r="A12" s="245"/>
      <c r="B12" s="245"/>
      <c r="C12" s="296"/>
      <c r="D12" s="296"/>
      <c r="E12" s="245"/>
      <c r="F12" s="245"/>
      <c r="G12" s="245"/>
      <c r="H12" s="289"/>
      <c r="I12" s="289"/>
      <c r="J12" s="254"/>
      <c r="K12" s="289"/>
      <c r="L12" s="290"/>
      <c r="M12" s="291"/>
      <c r="N12" s="254"/>
      <c r="O12" s="245"/>
      <c r="P12" s="245"/>
    </row>
    <row r="13" spans="1:16" ht="16" thickBot="1">
      <c r="A13" s="245"/>
      <c r="B13" s="245"/>
      <c r="C13" s="296"/>
      <c r="D13" s="296"/>
      <c r="E13" s="245"/>
      <c r="F13" s="245"/>
      <c r="G13" s="289"/>
      <c r="H13" s="278"/>
      <c r="I13" s="245"/>
      <c r="J13" s="254"/>
      <c r="K13" s="289"/>
      <c r="L13" s="290"/>
      <c r="M13" s="291"/>
      <c r="N13" s="254"/>
      <c r="O13" s="245"/>
      <c r="P13" s="245"/>
    </row>
    <row r="14" spans="1:16" ht="17" thickBot="1">
      <c r="A14" s="268"/>
      <c r="B14" s="245"/>
      <c r="C14" s="296"/>
      <c r="D14" s="296"/>
      <c r="E14" s="245"/>
      <c r="F14" s="245"/>
      <c r="G14" s="289"/>
      <c r="H14" s="297" t="s">
        <v>327</v>
      </c>
      <c r="I14" s="259"/>
      <c r="J14" s="254"/>
      <c r="K14" s="289"/>
      <c r="L14" s="290"/>
      <c r="M14" s="291"/>
      <c r="N14" s="254"/>
      <c r="O14" s="245"/>
      <c r="P14" s="245"/>
    </row>
    <row r="15" spans="1:16" ht="16.5" thickBot="1">
      <c r="A15" s="275"/>
      <c r="B15" s="245"/>
      <c r="C15" s="295"/>
      <c r="D15" s="295"/>
      <c r="E15" s="245"/>
      <c r="F15" s="245"/>
      <c r="G15" s="298"/>
      <c r="H15" s="299"/>
      <c r="I15" s="250" t="s">
        <v>492</v>
      </c>
      <c r="J15" s="250" t="s">
        <v>516</v>
      </c>
      <c r="K15" s="245"/>
      <c r="L15" s="279"/>
      <c r="M15" s="300"/>
      <c r="N15" s="245"/>
      <c r="O15" s="245"/>
      <c r="P15" s="254"/>
    </row>
    <row r="16" spans="1:16" ht="18.75" customHeight="1" thickBot="1">
      <c r="A16" s="245"/>
      <c r="B16" s="245"/>
      <c r="C16" s="295"/>
      <c r="D16" s="295"/>
      <c r="E16" s="245"/>
      <c r="F16" s="245"/>
      <c r="G16" s="460" t="s">
        <v>331</v>
      </c>
      <c r="H16" s="461"/>
      <c r="I16" s="312">
        <v>4</v>
      </c>
      <c r="J16" s="257">
        <v>70</v>
      </c>
      <c r="K16" s="301"/>
      <c r="L16" s="273">
        <v>3</v>
      </c>
      <c r="M16" s="274" t="s">
        <v>331</v>
      </c>
      <c r="N16" s="259"/>
      <c r="O16" s="245"/>
      <c r="P16" s="254"/>
    </row>
    <row r="17" spans="1:16" ht="17" thickTop="1" thickBot="1">
      <c r="A17" s="245"/>
      <c r="B17" s="245"/>
      <c r="C17" s="295"/>
      <c r="D17" s="295"/>
      <c r="E17" s="245"/>
      <c r="F17" s="245"/>
      <c r="G17" s="462" t="s">
        <v>478</v>
      </c>
      <c r="H17" s="463"/>
      <c r="I17" s="313">
        <v>2</v>
      </c>
      <c r="J17" s="263">
        <v>50</v>
      </c>
      <c r="K17" s="302"/>
      <c r="L17" s="281">
        <v>4</v>
      </c>
      <c r="M17" s="282" t="s">
        <v>478</v>
      </c>
      <c r="N17" s="259"/>
      <c r="O17" s="245"/>
      <c r="P17" s="254"/>
    </row>
    <row r="18" spans="1:16" ht="13">
      <c r="A18" s="292"/>
      <c r="B18" s="245"/>
      <c r="C18" s="295"/>
      <c r="D18" s="295"/>
      <c r="E18" s="245"/>
      <c r="F18" s="245"/>
      <c r="G18" s="245"/>
      <c r="H18" s="289"/>
      <c r="I18" s="289"/>
      <c r="J18" s="254"/>
      <c r="K18" s="245"/>
      <c r="L18" s="242"/>
      <c r="M18" s="242"/>
      <c r="N18" s="245"/>
      <c r="O18" s="245"/>
      <c r="P18" s="254"/>
    </row>
    <row r="19" spans="1:16" ht="17.5">
      <c r="A19" s="268"/>
      <c r="B19" s="245"/>
      <c r="C19" s="303" t="s">
        <v>517</v>
      </c>
      <c r="D19" s="304"/>
      <c r="E19" s="304"/>
      <c r="F19" s="304"/>
      <c r="G19" s="304"/>
      <c r="H19" s="304"/>
      <c r="I19" s="305"/>
      <c r="J19" s="254"/>
      <c r="K19" s="289"/>
      <c r="L19" s="289"/>
      <c r="M19" s="254"/>
      <c r="N19" s="254"/>
      <c r="O19" s="245"/>
      <c r="P19" s="245"/>
    </row>
    <row r="20" spans="1:16">
      <c r="A20" s="268"/>
      <c r="B20" s="245"/>
      <c r="C20" s="295"/>
      <c r="D20" s="295"/>
      <c r="E20" s="245"/>
      <c r="F20" s="245"/>
      <c r="G20" s="245"/>
      <c r="H20" s="289"/>
      <c r="I20" s="289"/>
      <c r="J20" s="254"/>
      <c r="K20" s="289"/>
      <c r="L20" s="289"/>
      <c r="M20" s="254"/>
      <c r="N20" s="254"/>
      <c r="O20" s="245"/>
      <c r="P20" s="245"/>
    </row>
    <row r="21" spans="1:16">
      <c r="A21" s="268"/>
      <c r="B21" s="245"/>
      <c r="C21" s="295"/>
      <c r="D21" s="295"/>
      <c r="E21" s="245"/>
      <c r="F21" s="245"/>
      <c r="G21" s="245"/>
      <c r="H21" s="289"/>
      <c r="I21" s="289"/>
      <c r="J21" s="254"/>
      <c r="K21" s="289"/>
      <c r="L21" s="289"/>
      <c r="M21" s="254"/>
      <c r="N21" s="254"/>
      <c r="O21" s="245"/>
      <c r="P21" s="245"/>
    </row>
    <row r="22" spans="1:16">
      <c r="A22" s="268"/>
      <c r="B22" s="245"/>
      <c r="C22" s="295"/>
      <c r="D22" s="295"/>
      <c r="E22" s="245"/>
      <c r="F22" s="245"/>
      <c r="G22" s="245"/>
      <c r="H22" s="289"/>
      <c r="I22" s="289"/>
      <c r="J22" s="254"/>
      <c r="K22" s="289"/>
      <c r="L22" s="289"/>
      <c r="M22" s="254"/>
      <c r="N22" s="254"/>
      <c r="O22" s="245"/>
      <c r="P22" s="245"/>
    </row>
    <row r="23" spans="1:16">
      <c r="A23" s="268"/>
      <c r="B23" s="245"/>
      <c r="C23" s="295"/>
      <c r="D23" s="295"/>
      <c r="E23" s="245"/>
      <c r="F23" s="245"/>
      <c r="G23" s="245"/>
      <c r="H23" s="289"/>
      <c r="I23" s="289"/>
      <c r="J23" s="254"/>
      <c r="K23" s="289"/>
      <c r="L23" s="289"/>
      <c r="M23" s="254"/>
      <c r="N23" s="254"/>
      <c r="O23" s="245"/>
      <c r="P23" s="245"/>
    </row>
    <row r="24" spans="1:16">
      <c r="A24" s="268"/>
      <c r="B24" s="245"/>
      <c r="C24" s="295"/>
      <c r="D24" s="295"/>
      <c r="E24" s="245"/>
      <c r="F24" s="245"/>
      <c r="G24" s="245"/>
      <c r="H24" s="289"/>
      <c r="I24" s="289"/>
      <c r="J24" s="254"/>
      <c r="K24" s="289"/>
      <c r="L24" s="289"/>
      <c r="M24" s="254"/>
      <c r="N24" s="254"/>
      <c r="O24" s="245"/>
      <c r="P24" s="245"/>
    </row>
    <row r="25" spans="1:16">
      <c r="A25" s="268"/>
      <c r="B25" s="245"/>
      <c r="C25" s="295"/>
      <c r="D25" s="295"/>
      <c r="E25" s="245"/>
      <c r="F25" s="245"/>
      <c r="G25" s="245"/>
      <c r="H25" s="289"/>
      <c r="I25" s="289"/>
      <c r="J25" s="254"/>
      <c r="K25" s="289"/>
      <c r="L25" s="289"/>
      <c r="M25" s="254"/>
      <c r="N25" s="254"/>
      <c r="O25" s="245"/>
      <c r="P25" s="245"/>
    </row>
  </sheetData>
  <mergeCells count="4">
    <mergeCell ref="G6:H6"/>
    <mergeCell ref="G7:H7"/>
    <mergeCell ref="G16:H16"/>
    <mergeCell ref="G17:H17"/>
  </mergeCells>
  <conditionalFormatting sqref="C8">
    <cfRule type="expression" dxfId="3" priority="2" stopIfTrue="1">
      <formula>IF(N(E8)&gt;N(E9),TRUE,FALSE)</formula>
    </cfRule>
  </conditionalFormatting>
  <conditionalFormatting sqref="B8">
    <cfRule type="expression" dxfId="2" priority="6" stopIfTrue="1">
      <formula>IF(N(E8)&gt;N(E9),TRUE,FALSE)</formula>
    </cfRule>
  </conditionalFormatting>
  <conditionalFormatting sqref="C4">
    <cfRule type="expression" dxfId="1" priority="1" stopIfTrue="1">
      <formula>IF(N(E4)&gt;N(E5),TRUE,FALSE)</formula>
    </cfRule>
  </conditionalFormatting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C1:AW48"/>
  <sheetViews>
    <sheetView tabSelected="1" topLeftCell="L1" zoomScale="90" zoomScaleNormal="90" workbookViewId="0">
      <selection activeCell="AT30" sqref="AT30"/>
    </sheetView>
  </sheetViews>
  <sheetFormatPr defaultColWidth="9.1796875" defaultRowHeight="10"/>
  <cols>
    <col min="1" max="1" width="2.7265625" style="174" customWidth="1"/>
    <col min="2" max="2" width="0.54296875" style="174" customWidth="1"/>
    <col min="3" max="3" width="6.26953125" style="174" customWidth="1"/>
    <col min="4" max="4" width="6.1796875" style="174" customWidth="1"/>
    <col min="5" max="37" width="3.26953125" style="174" customWidth="1"/>
    <col min="38" max="38" width="3.1796875" style="174" customWidth="1"/>
    <col min="39" max="39" width="22.26953125" style="174" bestFit="1" customWidth="1"/>
    <col min="40" max="40" width="9.54296875" style="174" bestFit="1" customWidth="1"/>
    <col min="41" max="41" width="8.453125" style="174" bestFit="1" customWidth="1"/>
    <col min="42" max="48" width="7.7265625" style="174" customWidth="1"/>
    <col min="49" max="16384" width="9.1796875" style="174"/>
  </cols>
  <sheetData>
    <row r="1" spans="3:49" ht="13.5" customHeight="1" thickBot="1"/>
    <row r="2" spans="3:49" ht="13.5" customHeight="1">
      <c r="C2" s="388" t="s">
        <v>501</v>
      </c>
      <c r="D2" s="389"/>
      <c r="E2" s="360" t="s">
        <v>3</v>
      </c>
      <c r="F2" s="375"/>
      <c r="G2" s="375"/>
      <c r="H2" s="361"/>
      <c r="I2" s="430" t="s">
        <v>271</v>
      </c>
      <c r="J2" s="430"/>
      <c r="K2" s="430"/>
      <c r="L2" s="430"/>
      <c r="M2" s="360" t="s">
        <v>481</v>
      </c>
      <c r="N2" s="375"/>
      <c r="O2" s="375"/>
      <c r="P2" s="361"/>
      <c r="Q2" s="430" t="s">
        <v>5</v>
      </c>
      <c r="R2" s="430"/>
      <c r="S2" s="430"/>
      <c r="T2" s="431"/>
      <c r="U2" s="430" t="s">
        <v>2</v>
      </c>
      <c r="V2" s="430"/>
      <c r="W2" s="430"/>
      <c r="X2" s="430"/>
      <c r="Y2" s="360" t="s">
        <v>483</v>
      </c>
      <c r="Z2" s="375"/>
      <c r="AA2" s="375"/>
      <c r="AB2" s="361"/>
      <c r="AC2" s="430" t="s">
        <v>69</v>
      </c>
      <c r="AD2" s="430"/>
      <c r="AE2" s="430"/>
      <c r="AF2" s="431"/>
      <c r="AG2" s="465" t="s">
        <v>500</v>
      </c>
      <c r="AH2" s="466"/>
      <c r="AI2" s="466"/>
      <c r="AJ2" s="467"/>
      <c r="AL2" s="388" t="s">
        <v>501</v>
      </c>
      <c r="AM2" s="389"/>
      <c r="AN2" s="175" t="s">
        <v>484</v>
      </c>
      <c r="AO2" s="386" t="s">
        <v>485</v>
      </c>
      <c r="AP2" s="386" t="s">
        <v>486</v>
      </c>
      <c r="AQ2" s="386" t="s">
        <v>487</v>
      </c>
      <c r="AR2" s="382" t="s">
        <v>488</v>
      </c>
      <c r="AS2" s="383"/>
      <c r="AT2" s="382" t="s">
        <v>489</v>
      </c>
      <c r="AU2" s="383"/>
      <c r="AV2" s="378" t="s">
        <v>490</v>
      </c>
      <c r="AW2" s="380" t="s">
        <v>491</v>
      </c>
    </row>
    <row r="3" spans="3:49" ht="13.5" customHeight="1" thickBot="1">
      <c r="C3" s="390" t="s">
        <v>6</v>
      </c>
      <c r="D3" s="464"/>
      <c r="E3" s="364"/>
      <c r="F3" s="376"/>
      <c r="G3" s="376"/>
      <c r="H3" s="365"/>
      <c r="I3" s="432"/>
      <c r="J3" s="432"/>
      <c r="K3" s="432"/>
      <c r="L3" s="432"/>
      <c r="M3" s="364"/>
      <c r="N3" s="376"/>
      <c r="O3" s="376"/>
      <c r="P3" s="365"/>
      <c r="Q3" s="432"/>
      <c r="R3" s="432"/>
      <c r="S3" s="432"/>
      <c r="T3" s="433"/>
      <c r="U3" s="432"/>
      <c r="V3" s="432"/>
      <c r="W3" s="432"/>
      <c r="X3" s="432"/>
      <c r="Y3" s="364"/>
      <c r="Z3" s="376"/>
      <c r="AA3" s="376"/>
      <c r="AB3" s="365"/>
      <c r="AC3" s="432"/>
      <c r="AD3" s="432"/>
      <c r="AE3" s="432"/>
      <c r="AF3" s="433"/>
      <c r="AG3" s="468"/>
      <c r="AH3" s="469"/>
      <c r="AI3" s="469"/>
      <c r="AJ3" s="470"/>
      <c r="AL3" s="390" t="s">
        <v>6</v>
      </c>
      <c r="AM3" s="391"/>
      <c r="AN3" s="176" t="s">
        <v>492</v>
      </c>
      <c r="AO3" s="387"/>
      <c r="AP3" s="387"/>
      <c r="AQ3" s="387"/>
      <c r="AR3" s="384"/>
      <c r="AS3" s="385"/>
      <c r="AT3" s="384"/>
      <c r="AU3" s="385"/>
      <c r="AV3" s="379"/>
      <c r="AW3" s="381"/>
    </row>
    <row r="4" spans="3:49" ht="13.5" customHeight="1">
      <c r="C4" s="360" t="s">
        <v>3</v>
      </c>
      <c r="D4" s="361"/>
      <c r="E4" s="366"/>
      <c r="F4" s="367"/>
      <c r="G4" s="367"/>
      <c r="H4" s="368"/>
      <c r="I4" s="354">
        <f>IF(I5&gt;J5,1,0)+IF(I6&gt;J6,1,0)+IF(I7&gt;J7,1,0)+IF(K5&gt;L5,1,0)+IF(K6&gt;L6,1,0)+IF(K7&gt;L7,1,0)</f>
        <v>5</v>
      </c>
      <c r="J4" s="355"/>
      <c r="K4" s="355">
        <f>IF(J5&gt;I5,1,0)+IF(J6&gt;I6,1,0)+IF(J7&gt;I7,1,0)+IF(L5&gt;K5,1,0)+IF(L6&gt;K6,1,0)+IF(L7&gt;K7,1,0)</f>
        <v>1</v>
      </c>
      <c r="L4" s="377"/>
      <c r="M4" s="354">
        <f>IF(M5&gt;N5,1,0)+IF(M6&gt;N6,1,0)+IF(M7&gt;N7,1,0)+IF(O5&gt;P5,1,0)+IF(O6&gt;P6,1,0)+IF(O7&gt;P7,1,0)</f>
        <v>5</v>
      </c>
      <c r="N4" s="355"/>
      <c r="O4" s="355">
        <f>IF(N5&gt;M5,1,0)+IF(N6&gt;M6,1,0)+IF(N7&gt;M7,1,0)+IF(P5&gt;O5,1,0)+IF(P6&gt;O6,1,0)+IF(P7&gt;O7,1,0)</f>
        <v>1</v>
      </c>
      <c r="P4" s="377"/>
      <c r="Q4" s="354">
        <f>IF(Q5&gt;R5,1,0)+IF(Q6&gt;R6,1,0)+IF(Q7&gt;R7,1,0)+IF(S5&gt;T5,1,0)+IF(S6&gt;T6,1,0)+IF(S7&gt;T7,1,0)</f>
        <v>5</v>
      </c>
      <c r="R4" s="355"/>
      <c r="S4" s="355">
        <f>IF(R5&gt;Q5,1,0)+IF(R6&gt;Q6,1,0)+IF(R7&gt;Q7,1,0)+IF(T5&gt;S5,1,0)+IF(T6&gt;S6,1,0)+IF(T7&gt;S7,1,0)</f>
        <v>1</v>
      </c>
      <c r="T4" s="377"/>
      <c r="U4" s="354">
        <f>IF(U5&gt;V5,1,0)+IF(U6&gt;V6,1,0)+IF(U7&gt;V7,1,0)+IF(W5&gt;X5,1,0)+IF(W6&gt;X6,1,0)+IF(W7&gt;X7,1,0)</f>
        <v>6</v>
      </c>
      <c r="V4" s="355"/>
      <c r="W4" s="355">
        <f>IF(V5&gt;U5,1,0)+IF(V6&gt;U6,1,0)+IF(V7&gt;U7,1,0)+IF(X5&gt;W5,1,0)+IF(X6&gt;W6,1,0)+IF(X7&gt;W7,1,0)</f>
        <v>0</v>
      </c>
      <c r="X4" s="377"/>
      <c r="Y4" s="354">
        <f>IF(Y5&gt;Z5,1,0)+IF(Y6&gt;Z6,1,0)+IF(Y7&gt;Z7,1,0)+IF(AA5&gt;AB5,1,0)+IF(AA6&gt;AB6,1,0)+IF(AA7&gt;AB7,1,0)</f>
        <v>6</v>
      </c>
      <c r="Z4" s="355"/>
      <c r="AA4" s="355">
        <f>IF(Z5&gt;Y5,1,0)+IF(Z6&gt;Y6,1,0)+IF(Z7&gt;Y7,1,0)+IF(AB5&gt;AA5,1,0)+IF(AB6&gt;AA6,1,0)+IF(AB7&gt;AA7,1,0)</f>
        <v>0</v>
      </c>
      <c r="AB4" s="434"/>
      <c r="AC4" s="354">
        <f>IF(AC5&gt;AD5,1,0)+IF(AC6&gt;AD6,1,0)+IF(AC7&gt;AD7,1,0)+IF(AE5&gt;AF5,1,0)+IF(AE6&gt;AF6,1,0)+IF(AE7&gt;AF7,1,0)</f>
        <v>2</v>
      </c>
      <c r="AD4" s="355"/>
      <c r="AE4" s="355">
        <f>IF(AD5&gt;AC5,1,0)+IF(AD6&gt;AC6,1,0)+IF(AD7&gt;AC7,1,0)+IF(AF5&gt;AE5,1,0)+IF(AF6&gt;AE6,1,0)+IF(AF7&gt;AE7,1,0)</f>
        <v>4</v>
      </c>
      <c r="AF4" s="434"/>
      <c r="AG4" s="354">
        <f>IF(AG5&gt;AH5,1,0)+IF(AG6&gt;AH6,1,0)+IF(AG7&gt;AH7,1,0)+IF(AI5&gt;AJ5,1,0)+IF(AI6&gt;AJ6,1,0)+IF(AI7&gt;AJ7,1,0)</f>
        <v>4</v>
      </c>
      <c r="AH4" s="355"/>
      <c r="AI4" s="355">
        <f>IF(AH5&gt;AG5,1,0)+IF(AH6&gt;AG6,1,0)+IF(AH7&gt;AG7,1,0)+IF(AJ5&gt;AI5,1,0)+IF(AJ6&gt;AI6,1,0)+IF(AJ7&gt;AI7,1,0)</f>
        <v>2</v>
      </c>
      <c r="AJ4" s="377"/>
      <c r="AL4" s="178">
        <v>1</v>
      </c>
      <c r="AM4" s="179" t="s">
        <v>3</v>
      </c>
      <c r="AN4" s="231">
        <f>SUM($I$4:$AJ$4)/6</f>
        <v>7</v>
      </c>
      <c r="AO4" s="232">
        <f>COUNTIF($I$4,"&gt;3")+COUNTIF($M$4,"&gt;3")+COUNTIF($Q$4,"&gt;3")+COUNTIF($U$4,"&gt;3")+COUNTIF($Y$4,"&gt;3")+COUNTIF($AC$4,"&gt;3")+COUNTIF($AG$4,"&gt;3")</f>
        <v>6</v>
      </c>
      <c r="AP4" s="232">
        <f>COUNTIF($I$4:$AJ$4,3)/2</f>
        <v>0</v>
      </c>
      <c r="AQ4" s="232">
        <f>COUNTIF($K$4,"&gt;3")+COUNTIF($O$4,"&gt;3")+COUNTIF($S$4,"&gt;3")+COUNTIF($W$4,"&gt;3")+COUNTIF($AA$4,"&gt;3")+COUNTIF($AE$4,"&gt;3")+COUNTIF($AI$4,"&gt;3")</f>
        <v>1</v>
      </c>
      <c r="AR4" s="232">
        <f>SUM($I$4,$M$4,$Q$4,$U$4,$Y$4,$AC$4,$AG$4)</f>
        <v>33</v>
      </c>
      <c r="AS4" s="232">
        <f>SUM($K$4,$O$4,$S$4,$W$4,$AA$4,$AE$4,$AI$4)</f>
        <v>9</v>
      </c>
      <c r="AT4" s="232">
        <f>SUM($I$5:$I$7,$M$5:$M$7,$Q$5:$Q$7,$K$5:$K$7,$S$5:$S$7,$U$5:$U$7,$W$5:$W$7,$Y$5:$Y$7,$AA$5:$AA$7,$O$5:$O$7,$AG$5:$AG$7,$AI$5:$AI$7,$AE$5:$AE$7,$AC$5:$AC$7)</f>
        <v>499</v>
      </c>
      <c r="AU4" s="232">
        <f>SUM($AB$5:$AB$7,$Z$5:$Z$7,$X$5:$X$7,$V$5:$V$7,$T$5:$T$7,$R$5:$R$7,$P$5:$P$7,$N$5:$N$7,$L$5:$L$7,$J$5:$J$7,$AD$5:$AD$7,$AF$5:$AF$7,$AH$5:$AH$7,$AJ$5:$AJ$7)</f>
        <v>328</v>
      </c>
      <c r="AV4" s="180">
        <f t="shared" ref="AV4:AV11" si="0">2*AO4+AP4</f>
        <v>12</v>
      </c>
      <c r="AW4" s="181">
        <f t="shared" ref="AW4:AW11" si="1">AV4*100+AR4-AS4+(AT4-AU4)/1000</f>
        <v>1224.171</v>
      </c>
    </row>
    <row r="5" spans="3:49" ht="13.5" customHeight="1">
      <c r="C5" s="362"/>
      <c r="D5" s="363"/>
      <c r="E5" s="369"/>
      <c r="F5" s="370"/>
      <c r="G5" s="370"/>
      <c r="H5" s="371"/>
      <c r="I5" s="182">
        <v>12</v>
      </c>
      <c r="J5" s="183">
        <v>13</v>
      </c>
      <c r="K5" s="184">
        <v>13</v>
      </c>
      <c r="L5" s="185">
        <v>4</v>
      </c>
      <c r="M5" s="182">
        <v>13</v>
      </c>
      <c r="N5" s="183">
        <v>4</v>
      </c>
      <c r="O5" s="184">
        <v>13</v>
      </c>
      <c r="P5" s="185">
        <v>5</v>
      </c>
      <c r="Q5" s="182">
        <v>11</v>
      </c>
      <c r="R5" s="183">
        <v>10</v>
      </c>
      <c r="S5" s="184">
        <v>13</v>
      </c>
      <c r="T5" s="185">
        <v>2</v>
      </c>
      <c r="U5" s="182">
        <v>13</v>
      </c>
      <c r="V5" s="184">
        <v>6</v>
      </c>
      <c r="W5" s="186">
        <v>13</v>
      </c>
      <c r="X5" s="185">
        <v>8</v>
      </c>
      <c r="Y5" s="182">
        <v>13</v>
      </c>
      <c r="Z5" s="183">
        <v>6</v>
      </c>
      <c r="AA5" s="184">
        <v>13</v>
      </c>
      <c r="AB5" s="184">
        <v>3</v>
      </c>
      <c r="AC5" s="187">
        <v>9</v>
      </c>
      <c r="AD5" s="188">
        <v>13</v>
      </c>
      <c r="AE5" s="189">
        <v>7</v>
      </c>
      <c r="AF5" s="190">
        <v>13</v>
      </c>
      <c r="AG5" s="187">
        <v>10</v>
      </c>
      <c r="AH5" s="188">
        <v>7</v>
      </c>
      <c r="AI5" s="189">
        <v>12</v>
      </c>
      <c r="AJ5" s="190">
        <v>13</v>
      </c>
      <c r="AL5" s="191">
        <v>2</v>
      </c>
      <c r="AM5" s="179" t="s">
        <v>5</v>
      </c>
      <c r="AN5" s="233">
        <f>SUM($E$16:$P$16,$U$16:$AJ$16)/6</f>
        <v>7</v>
      </c>
      <c r="AO5" s="234">
        <f>COUNTIF($E$16,"&gt;3")+COUNTIF($I$16,"&gt;3")+COUNTIF($M$16,"&gt;3")+COUNTIF($U$16,"&gt;3")+COUNTIF($Y$16,"&gt;3")+COUNTIF($AC$16,"&gt;3")+COUNTIF($AG$16,"&gt;3")</f>
        <v>4</v>
      </c>
      <c r="AP5" s="234">
        <f>COUNTIF($E$16:$P$16,3)/2+COUNTIF($U$16:$AJ$16,3)/2</f>
        <v>2</v>
      </c>
      <c r="AQ5" s="234">
        <f>COUNTIF($G$16,"&gt;3")+COUNTIF($K$16,"&gt;3")+COUNTIF($O$16,"&gt;3")+COUNTIF($W$16,"&gt;3")+COUNTIF($AA$16,"&gt;3")+COUNTIF($AE$16,"&gt;3")+COUNTIF($AI$16,"&gt;3")</f>
        <v>1</v>
      </c>
      <c r="AR5" s="234">
        <f>SUM($E$16,$I$16,$M$16,$U$16,$Y$16,$AC$16,$AG$16)</f>
        <v>26</v>
      </c>
      <c r="AS5" s="234">
        <f>SUM($G$16,$K$16,$O$16,$W$16,$AA$16,$AE$16,$AI$16)</f>
        <v>16</v>
      </c>
      <c r="AT5" s="234">
        <f>SUM($E$17:$E$19,$G$17:$G$19,$I$17:$I$19,$K$17:$K$19,$O$17:$O$19,$M$17:$M$19,$U$17:$U$19,$W$17:$W$19,$Y$17:$Y$19,$AA$17:$AA$19,$AC$17:$AC$19,$AE$17:$AE$19,$AG$17:$AG$19,$AI$17:$AI$19)</f>
        <v>436</v>
      </c>
      <c r="AU5" s="234">
        <f>SUM($F$17:$F$19,$H$17:$H$19,$J$17:$J$19,$L$17:$L$19,$P$17:$P$19,$N$17:$N$19,$V$17:$V$19,$X$17:$X$19,$Z$17:$Z$19,$AB$17:$AB$19,$AD$17:$AD$19,$AF$17:$AF$19,$AH$17:$AH$19,$AJ$17:$AJ$19)</f>
        <v>344</v>
      </c>
      <c r="AV5" s="180">
        <f t="shared" si="0"/>
        <v>10</v>
      </c>
      <c r="AW5" s="193">
        <f t="shared" si="1"/>
        <v>1010.092</v>
      </c>
    </row>
    <row r="6" spans="3:49" ht="13.5" customHeight="1">
      <c r="C6" s="362"/>
      <c r="D6" s="363"/>
      <c r="E6" s="369"/>
      <c r="F6" s="370"/>
      <c r="G6" s="370"/>
      <c r="H6" s="371"/>
      <c r="I6" s="194">
        <v>13</v>
      </c>
      <c r="J6" s="195">
        <v>9</v>
      </c>
      <c r="K6" s="196">
        <v>13</v>
      </c>
      <c r="L6" s="197">
        <v>5</v>
      </c>
      <c r="M6" s="194">
        <v>13</v>
      </c>
      <c r="N6" s="195">
        <v>6</v>
      </c>
      <c r="O6" s="196">
        <v>2</v>
      </c>
      <c r="P6" s="197">
        <v>13</v>
      </c>
      <c r="Q6" s="194">
        <v>13</v>
      </c>
      <c r="R6" s="195">
        <v>2</v>
      </c>
      <c r="S6" s="196">
        <v>10</v>
      </c>
      <c r="T6" s="197">
        <v>13</v>
      </c>
      <c r="U6" s="194">
        <v>13</v>
      </c>
      <c r="V6" s="196">
        <v>12</v>
      </c>
      <c r="W6" s="198">
        <v>13</v>
      </c>
      <c r="X6" s="197">
        <v>12</v>
      </c>
      <c r="Y6" s="194">
        <v>13</v>
      </c>
      <c r="Z6" s="195">
        <v>0</v>
      </c>
      <c r="AA6" s="196">
        <v>13</v>
      </c>
      <c r="AB6" s="196">
        <v>2</v>
      </c>
      <c r="AC6" s="187">
        <v>8</v>
      </c>
      <c r="AD6" s="188">
        <v>10</v>
      </c>
      <c r="AE6" s="189">
        <v>6</v>
      </c>
      <c r="AF6" s="190">
        <v>12</v>
      </c>
      <c r="AG6" s="187">
        <v>11</v>
      </c>
      <c r="AH6" s="188">
        <v>10</v>
      </c>
      <c r="AI6" s="189">
        <v>13</v>
      </c>
      <c r="AJ6" s="190">
        <v>0</v>
      </c>
      <c r="AL6" s="191">
        <v>3</v>
      </c>
      <c r="AM6" s="179" t="s">
        <v>500</v>
      </c>
      <c r="AN6" s="233">
        <f>SUM($E$32:$AF$32)/6</f>
        <v>7</v>
      </c>
      <c r="AO6" s="234">
        <f>COUNTIF($E$32,"&gt;3")+COUNTIF($I$32,"&gt;3")+COUNTIF($M$32,"&gt;3")+COUNTIF($Q$32,"&gt;3")+COUNTIF($U$32,"&gt;3")+COUNTIF($Y$32,"&gt;3")+COUNTIF($AC$32,"&gt;3")</f>
        <v>3</v>
      </c>
      <c r="AP6" s="234">
        <f>COUNTIF($E$32:$AF$32,3)/2</f>
        <v>3</v>
      </c>
      <c r="AQ6" s="234">
        <f>COUNTIF($G$32,"&gt;3")+COUNTIF($K$32,"&gt;3")+COUNTIF($O$32,"&gt;3")+COUNTIF($S$32,"&gt;3")+COUNTIF($W$32,"&gt;3")+COUNTIF($AA$32,"&gt;3")+COUNTIF($AE$32,"&gt;3")</f>
        <v>1</v>
      </c>
      <c r="AR6" s="234">
        <f>SUM($E$32,$I$32,$M$32,$Q$32,$U$32,$Y$32,$AC$32)</f>
        <v>27</v>
      </c>
      <c r="AS6" s="234">
        <f>SUM($G$32,$K$32,$O$32,$S$32,$W$32,$AA$32,$AE$32)</f>
        <v>15</v>
      </c>
      <c r="AT6" s="234">
        <f>SUM($E$33:$E$35,$G$33:$G$35,$I$33:$I$35,$K$33:$K$35,$M$33:$M$35,$O$33:$O$35,$Q$33:$Q$35,$S$33:$S$35,$U$33:$U$35,$W$33:$W$35,$Y$33:$Y$35,$AA$33:$AA$35,$AC$33:$AC$35,$AE$33:$AE$35)</f>
        <v>444</v>
      </c>
      <c r="AU6" s="234">
        <f>SUM($F$33:$F$35,$H$33:$H$35,$J$33:$J$35,$L$33:$L$35,$N$33:$N$35,$P$33:$P$35,$R$33:$R$35,$T$33:$T$35,$V$33:$V$35,$X$33:$X$35,$Z$33:$Z$35,$AB$33:$AB$35,$AD$33:$AD$35,$AF$33:$AF$35)</f>
        <v>377</v>
      </c>
      <c r="AV6" s="180">
        <f t="shared" si="0"/>
        <v>9</v>
      </c>
      <c r="AW6" s="193">
        <f t="shared" si="1"/>
        <v>912.06700000000001</v>
      </c>
    </row>
    <row r="7" spans="3:49" ht="13.5" customHeight="1" thickBot="1">
      <c r="C7" s="364"/>
      <c r="D7" s="365"/>
      <c r="E7" s="372"/>
      <c r="F7" s="373"/>
      <c r="G7" s="373"/>
      <c r="H7" s="374"/>
      <c r="I7" s="199">
        <v>13</v>
      </c>
      <c r="J7" s="200">
        <v>11</v>
      </c>
      <c r="K7" s="201">
        <v>13</v>
      </c>
      <c r="L7" s="202">
        <v>5</v>
      </c>
      <c r="M7" s="199">
        <v>13</v>
      </c>
      <c r="N7" s="200">
        <v>10</v>
      </c>
      <c r="O7" s="201">
        <v>13</v>
      </c>
      <c r="P7" s="202">
        <v>7</v>
      </c>
      <c r="Q7" s="199">
        <v>13</v>
      </c>
      <c r="R7" s="200">
        <v>12</v>
      </c>
      <c r="S7" s="201">
        <v>13</v>
      </c>
      <c r="T7" s="202">
        <v>7</v>
      </c>
      <c r="U7" s="199">
        <v>13</v>
      </c>
      <c r="V7" s="201">
        <v>10</v>
      </c>
      <c r="W7" s="203">
        <v>12</v>
      </c>
      <c r="X7" s="202">
        <v>11</v>
      </c>
      <c r="Y7" s="199">
        <v>13</v>
      </c>
      <c r="Z7" s="200">
        <v>6</v>
      </c>
      <c r="AA7" s="201">
        <v>13</v>
      </c>
      <c r="AB7" s="201">
        <v>8</v>
      </c>
      <c r="AC7" s="204">
        <v>13</v>
      </c>
      <c r="AD7" s="205">
        <v>0</v>
      </c>
      <c r="AE7" s="206">
        <v>13</v>
      </c>
      <c r="AF7" s="207">
        <v>6</v>
      </c>
      <c r="AG7" s="204">
        <v>13</v>
      </c>
      <c r="AH7" s="205">
        <v>9</v>
      </c>
      <c r="AI7" s="206">
        <v>12</v>
      </c>
      <c r="AJ7" s="207">
        <v>13</v>
      </c>
      <c r="AL7" s="191">
        <v>4</v>
      </c>
      <c r="AM7" s="179" t="s">
        <v>23</v>
      </c>
      <c r="AN7" s="233">
        <f>SUM($E$12:$L$12,$Q$12:$AJ$12)/6</f>
        <v>7</v>
      </c>
      <c r="AO7" s="234">
        <f>COUNTIF($E$12,"&gt;3")+COUNTIF($I$12,"&gt;3")+COUNTIF($Q$12,"&gt;3")+COUNTIF($U$12,"&gt;3")+COUNTIF($Y$12,"&gt;3")+COUNTIF($AC$12,"&gt;3")+COUNTIF($AG$12,"&gt;3")</f>
        <v>3</v>
      </c>
      <c r="AP7" s="234">
        <f>COUNTIF($E$12:$L$12,3)/2+COUNTIF($Q$12:$AJ$12,3)/2</f>
        <v>2</v>
      </c>
      <c r="AQ7" s="234">
        <f>COUNTIF($G$12,"&gt;3")+COUNTIF($K$12,"&gt;3")+COUNTIF($S$12,"&gt;3")+COUNTIF($W$12,"&gt;3")+COUNTIF($AA$12,"&gt;3")+COUNTIF($AE$12,"&gt;3")+COUNTIF($AI$12,"&gt;3")</f>
        <v>2</v>
      </c>
      <c r="AR7" s="234">
        <f>SUM($E$12,$I$12,$Q$12,$U$12,$Y$12,$AC$12,$AG$12)</f>
        <v>24</v>
      </c>
      <c r="AS7" s="234">
        <f>SUM($G$12,$K$12,$S$12,$W$12,$AA$12,$AE$12,$AI$12)</f>
        <v>18</v>
      </c>
      <c r="AT7" s="234">
        <f>SUM($E$13:$E$15,$I$13:$I$15,$G$13:$G$15,$K$13:$K$15,$Q$13:$Q$15,$S$13:$S$15,$U$13:$U$15,$W$13:$W$15,$Y$13:$Y$15,$AA$13:$AA$15,$AC$13:$AC$15,$AE$13:$AE$15,$AG$13:$AG$15,$AI$13:$AI$15)</f>
        <v>406</v>
      </c>
      <c r="AU7" s="234">
        <f>SUM($F$13:$F$15,$J$13:$J$15,$H$13:$H$15,$L$13:$L$15,$R$13:$R$15,$T$13:$T$15,$V$13:$V$15,$X$13:$X$15,$Z$13:$Z$15,$AB$13:$AB$15,$AD$13:$AD$15,$AF$13:$AF$15,$AH$13:$AH$15,$AJ$13:$AJ$15)</f>
        <v>355</v>
      </c>
      <c r="AV7" s="180">
        <f t="shared" si="0"/>
        <v>8</v>
      </c>
      <c r="AW7" s="193">
        <f t="shared" si="1"/>
        <v>806.05100000000004</v>
      </c>
    </row>
    <row r="8" spans="3:49" ht="13.5" customHeight="1">
      <c r="C8" s="360" t="s">
        <v>271</v>
      </c>
      <c r="D8" s="375"/>
      <c r="E8" s="354">
        <f>IF(E9&gt;F9,1,0)+IF(E10&gt;F10,1,0)+IF(E11&gt;F11,1,0)+IF(G9&gt;H9,1,0)+IF(G10&gt;H10,1,0)+IF(G11&gt;H11,1,0)</f>
        <v>1</v>
      </c>
      <c r="F8" s="355"/>
      <c r="G8" s="397">
        <f>IF(F9&gt;E9,1,0)+IF(F10&gt;E10,1,0)+IF(F11&gt;E11,1,0)+IF(H9&gt;G9,1,0)+IF(H10&gt;G10,1,0)+IF(H11&gt;G11,1,0)</f>
        <v>5</v>
      </c>
      <c r="H8" s="377"/>
      <c r="I8" s="398"/>
      <c r="J8" s="399"/>
      <c r="K8" s="399"/>
      <c r="L8" s="400"/>
      <c r="M8" s="354">
        <f>IF(M9&gt;N9,1,0)+IF(M10&gt;N10,1,0)+IF(M11&gt;N11,1,0)+IF(O9&gt;P9,1,0)+IF(O10&gt;P10,1,0)+IF(O11&gt;P11,1,0)</f>
        <v>1</v>
      </c>
      <c r="N8" s="355"/>
      <c r="O8" s="355">
        <f>IF(N9&gt;M9,1,0)+IF(N10&gt;M10,1,0)+IF(N11&gt;M11,1,0)+IF(P9&gt;O9,1,0)+IF(P10&gt;O10,1,0)+IF(P11&gt;O11,1,0)</f>
        <v>5</v>
      </c>
      <c r="P8" s="377"/>
      <c r="Q8" s="354">
        <f>IF(Q9&gt;R9,1,0)+IF(Q10&gt;R10,1,0)+IF(Q11&gt;R11,1,0)+IF(S9&gt;T9,1,0)+IF(S10&gt;T10,1,0)+IF(S11&gt;T11,1,0)</f>
        <v>0</v>
      </c>
      <c r="R8" s="355"/>
      <c r="S8" s="355">
        <f>IF(R9&gt;Q9,1,0)+IF(R10&gt;Q10,1,0)+IF(R11&gt;Q11,1,0)+IF(T9&gt;S9,1,0)+IF(T10&gt;S10,1,0)+IF(T11&gt;S11,1,0)</f>
        <v>6</v>
      </c>
      <c r="T8" s="377"/>
      <c r="U8" s="354">
        <f>IF(U9&gt;V9,1,0)+IF(U10&gt;V10,1,0)+IF(U11&gt;V11,1,0)+IF(W9&gt;X9,1,0)+IF(W10&gt;X10,1,0)+IF(W11&gt;X11,1,0)</f>
        <v>3</v>
      </c>
      <c r="V8" s="355"/>
      <c r="W8" s="355">
        <f>IF(V9&gt;U9,1,0)+IF(V10&gt;U10,1,0)+IF(V11&gt;U11,1,0)+IF(X9&gt;W9,1,0)+IF(X10&gt;W10,1,0)+IF(X11&gt;W11,1,0)</f>
        <v>3</v>
      </c>
      <c r="X8" s="377"/>
      <c r="Y8" s="354">
        <f>IF(Y9&gt;Z9,1,0)+IF(Y10&gt;Z10,1,0)+IF(Y11&gt;Z11,1,0)+IF(AA9&gt;AB9,1,0)+IF(AA10&gt;AB10,1,0)+IF(AA11&gt;AB11,1,0)</f>
        <v>3</v>
      </c>
      <c r="Z8" s="355"/>
      <c r="AA8" s="355">
        <f>IF(Z9&gt;Y9,1,0)+IF(Z10&gt;Y10,1,0)+IF(Z11&gt;Y11,1,0)+IF(AB9&gt;AA9,1,0)+IF(AB10&gt;AA10,1,0)+IF(AB11&gt;AA11,1,0)</f>
        <v>3</v>
      </c>
      <c r="AB8" s="434"/>
      <c r="AC8" s="354">
        <f>IF(AC9&gt;AD9,1,0)+IF(AC10&gt;AD10,1,0)+IF(AC11&gt;AD11,1,0)+IF(AE9&gt;AF9,1,0)+IF(AE10&gt;AF10,1,0)+IF(AE11&gt;AF11,1,0)</f>
        <v>2</v>
      </c>
      <c r="AD8" s="355"/>
      <c r="AE8" s="355">
        <f>IF(AD9&gt;AC9,1,0)+IF(AD10&gt;AC10,1,0)+IF(AD11&gt;AC11,1,0)+IF(AF9&gt;AE9,1,0)+IF(AF10&gt;AE10,1,0)+IF(AF11&gt;AE11,1,0)</f>
        <v>4</v>
      </c>
      <c r="AF8" s="434"/>
      <c r="AG8" s="354">
        <f>IF(AG9&gt;AH9,1,0)+IF(AG10&gt;AH10,1,0)+IF(AG11&gt;AH11,1,0)+IF(AI9&gt;AJ9,1,0)+IF(AI10&gt;AJ10,1,0)+IF(AI11&gt;AJ11,1,0)</f>
        <v>0</v>
      </c>
      <c r="AH8" s="355"/>
      <c r="AI8" s="355">
        <f>IF(AH9&gt;AG9,1,0)+IF(AH10&gt;AG10,1,0)+IF(AH11&gt;AG11,1,0)+IF(AJ9&gt;AI9,1,0)+IF(AJ10&gt;AI10,1,0)+IF(AJ11&gt;AI11,1,0)</f>
        <v>6</v>
      </c>
      <c r="AJ8" s="377"/>
      <c r="AL8" s="191">
        <v>5</v>
      </c>
      <c r="AM8" s="208" t="s">
        <v>2</v>
      </c>
      <c r="AN8" s="233">
        <f>SUM($E$20:$T$20,$Y$20:$AJ$20)/6</f>
        <v>7</v>
      </c>
      <c r="AO8" s="234">
        <f>COUNTIF($E$20,"&gt;3")+COUNTIF($I$20,"&gt;3")+COUNTIF($M$20,"&gt;3")+COUNTIF($Q$20,"&gt;3")+COUNTIF($Y$20,"&gt;3")+COUNTIF($AC$20,"&gt;3")+COUNTIF($AG$20,"&gt;3")</f>
        <v>2</v>
      </c>
      <c r="AP8" s="234">
        <f>COUNTIF($E$20:$T$20,3)/2+COUNTIF($Y$20:$AJ$20,3)/2</f>
        <v>4</v>
      </c>
      <c r="AQ8" s="234">
        <f>COUNTIF($G$20,"&gt;3")+COUNTIF($K$20,"&gt;3")+COUNTIF($O$20,"&gt;3")+COUNTIF($S$20,"&gt;3")+COUNTIF($AA$20,"&gt;3")+COUNTIF($AE$20,"&gt;3")+COUNTIF($AI$20,"&gt;3")</f>
        <v>1</v>
      </c>
      <c r="AR8" s="234">
        <f>SUM($E$20,$I$20,$M$20,$Q$20,$Y$20,$AC$20,$AG$20)</f>
        <v>22</v>
      </c>
      <c r="AS8" s="234">
        <f>SUM($G$20,$K$20,$O$20,$S$20,$AA$20,$AE$20,$AI$20)</f>
        <v>20</v>
      </c>
      <c r="AT8" s="234">
        <f>SUM($E$21:$E$23,$G$21:$G$23,$I$21:$I$23,$K$21:$K$23,$M$21:$M$23,$O$21:$O$23,$Q$21:$Q$23,$S$21:$S$23,$Y$21:$Y$23,$AA$21:$AA$23,$AC$21:$AC$23,$AE$21:$AE$23,$AG$21:$AG$23,$AI$21:$AI$23)</f>
        <v>429</v>
      </c>
      <c r="AU8" s="234">
        <f>SUM($F$21:$F$23,$H$21:$H$23,$J$21:$J$23,$L$21:$L$23,$N$21:$N$23,$P$21:$P$23,$R$21:$R$23,$T$21:$T$23,$Z$21:$Z$23,$AB$21:$AB$23,$AD$21:$AD$23,$AF$21:$AF$23,$AH$21:$AH$23,$AJ$21:$AJ$23)</f>
        <v>400</v>
      </c>
      <c r="AV8" s="180">
        <f t="shared" si="0"/>
        <v>8</v>
      </c>
      <c r="AW8" s="193">
        <f t="shared" si="1"/>
        <v>802.029</v>
      </c>
    </row>
    <row r="9" spans="3:49" ht="13.5" customHeight="1">
      <c r="C9" s="362"/>
      <c r="D9" s="396"/>
      <c r="E9" s="194">
        <f>J5</f>
        <v>13</v>
      </c>
      <c r="F9" s="195">
        <f>I5</f>
        <v>12</v>
      </c>
      <c r="G9" s="196">
        <f>L5</f>
        <v>4</v>
      </c>
      <c r="H9" s="197">
        <f>K5</f>
        <v>13</v>
      </c>
      <c r="I9" s="369"/>
      <c r="J9" s="370"/>
      <c r="K9" s="370"/>
      <c r="L9" s="401"/>
      <c r="M9" s="182">
        <v>4</v>
      </c>
      <c r="N9" s="183">
        <v>13</v>
      </c>
      <c r="O9" s="184">
        <v>3</v>
      </c>
      <c r="P9" s="185">
        <v>13</v>
      </c>
      <c r="Q9" s="182">
        <v>3</v>
      </c>
      <c r="R9" s="183">
        <v>13</v>
      </c>
      <c r="S9" s="184">
        <v>3</v>
      </c>
      <c r="T9" s="185">
        <v>13</v>
      </c>
      <c r="U9" s="182">
        <v>6</v>
      </c>
      <c r="V9" s="184">
        <v>13</v>
      </c>
      <c r="W9" s="186">
        <v>13</v>
      </c>
      <c r="X9" s="185">
        <v>4</v>
      </c>
      <c r="Y9" s="182">
        <v>10</v>
      </c>
      <c r="Z9" s="183">
        <v>13</v>
      </c>
      <c r="AA9" s="184">
        <v>6</v>
      </c>
      <c r="AB9" s="184">
        <v>13</v>
      </c>
      <c r="AC9" s="187">
        <v>5</v>
      </c>
      <c r="AD9" s="188">
        <v>13</v>
      </c>
      <c r="AE9" s="189">
        <v>13</v>
      </c>
      <c r="AF9" s="190">
        <v>3</v>
      </c>
      <c r="AG9" s="187">
        <v>6</v>
      </c>
      <c r="AH9" s="188">
        <v>10</v>
      </c>
      <c r="AI9" s="189">
        <v>7</v>
      </c>
      <c r="AJ9" s="190">
        <v>13</v>
      </c>
      <c r="AL9" s="209">
        <v>6</v>
      </c>
      <c r="AM9" s="210" t="s">
        <v>69</v>
      </c>
      <c r="AN9" s="233">
        <f>SUM($E$28:$AB$28,$AG$28:$AJ$28)/6</f>
        <v>7</v>
      </c>
      <c r="AO9" s="235">
        <f>COUNTIF($E$28,"&gt;3")+COUNTIF($I$28,"&gt;3")+COUNTIF($M$28,"&gt;3")+COUNTIF($Q$28,"&gt;3")+COUNTIF($U$28,"&gt;3")+COUNTIF($Y$28,"&gt;3")+COUNTIF($AG$28,"&gt;3")</f>
        <v>2</v>
      </c>
      <c r="AP9" s="235">
        <f>COUNTIF($E$28:$AB$28,3)/2+COUNTIF($AG$28:$AJ$28,3)/2</f>
        <v>1</v>
      </c>
      <c r="AQ9" s="235">
        <f>COUNTIF($G$28,"&gt;3")+COUNTIF($K$28,"&gt;3")+COUNTIF($O$28,"&gt;3")+COUNTIF($S$28,"&gt;3")+COUNTIF($W$28,"&gt;3")+COUNTIF($AA$28,"&gt;3")+COUNTIF($AI$28,"&gt;3")</f>
        <v>4</v>
      </c>
      <c r="AR9" s="235">
        <f>SUM($E$28,$I$28,$M$28,$Q$28,$U$28,$Y$28,$AG$28)</f>
        <v>17</v>
      </c>
      <c r="AS9" s="235">
        <f>SUM($G$28,$K$28,$O$28,$S$28,$W$28,$AA$28,$AI$28)</f>
        <v>25</v>
      </c>
      <c r="AT9" s="235">
        <f>SUM($E$29:$E$31,$G$29:$G$31,$I$29:$I$31,$K$29:$K$31,$M$29:$M$31,$O$29:$O$31,$Q$29:$Q$31,$S$29:$S$31,$U$29:$U$31,$W$29:$W$31,$Y$29:$Y$31,$AA$29:$AA$31,$AG$29:$AG$31,$AI$29:$AI$31)</f>
        <v>351</v>
      </c>
      <c r="AU9" s="235">
        <f>SUM($F$29:$F$31,$H$29:$H$31,$J$29:$J$31,$L$29:$L$31,$N$29:$N$31,$P$29:$P$31,$R$29:$R$31,$T$29:$T$31,$V$29:$V$31,$X$29:$X$31,$Z$29:$Z$31,$AB$29:$AB$31,$AH$29:$AH$31,$AJ$29:$AJ$31)</f>
        <v>443</v>
      </c>
      <c r="AV9" s="180">
        <f t="shared" si="0"/>
        <v>5</v>
      </c>
      <c r="AW9" s="193">
        <f t="shared" si="1"/>
        <v>491.90800000000002</v>
      </c>
    </row>
    <row r="10" spans="3:49" ht="13.5" customHeight="1">
      <c r="C10" s="362"/>
      <c r="D10" s="396"/>
      <c r="E10" s="194">
        <f>J6</f>
        <v>9</v>
      </c>
      <c r="F10" s="195">
        <f>I6</f>
        <v>13</v>
      </c>
      <c r="G10" s="196">
        <f>L6</f>
        <v>5</v>
      </c>
      <c r="H10" s="197">
        <f>K6</f>
        <v>13</v>
      </c>
      <c r="I10" s="369"/>
      <c r="J10" s="370"/>
      <c r="K10" s="370"/>
      <c r="L10" s="401"/>
      <c r="M10" s="194">
        <v>13</v>
      </c>
      <c r="N10" s="195">
        <v>10</v>
      </c>
      <c r="O10" s="196">
        <v>4</v>
      </c>
      <c r="P10" s="197">
        <v>13</v>
      </c>
      <c r="Q10" s="194">
        <v>9</v>
      </c>
      <c r="R10" s="195">
        <v>13</v>
      </c>
      <c r="S10" s="196">
        <v>10</v>
      </c>
      <c r="T10" s="197">
        <v>13</v>
      </c>
      <c r="U10" s="194">
        <v>12</v>
      </c>
      <c r="V10" s="196">
        <v>11</v>
      </c>
      <c r="W10" s="198">
        <v>13</v>
      </c>
      <c r="X10" s="197">
        <v>6</v>
      </c>
      <c r="Y10" s="194">
        <v>13</v>
      </c>
      <c r="Z10" s="195">
        <v>0</v>
      </c>
      <c r="AA10" s="196">
        <v>5</v>
      </c>
      <c r="AB10" s="196">
        <v>13</v>
      </c>
      <c r="AC10" s="187">
        <v>12</v>
      </c>
      <c r="AD10" s="188">
        <v>13</v>
      </c>
      <c r="AE10" s="189">
        <v>3</v>
      </c>
      <c r="AF10" s="190">
        <v>13</v>
      </c>
      <c r="AG10" s="187">
        <v>9</v>
      </c>
      <c r="AH10" s="188">
        <v>10</v>
      </c>
      <c r="AI10" s="189">
        <v>11</v>
      </c>
      <c r="AJ10" s="190">
        <v>13</v>
      </c>
      <c r="AL10" s="209">
        <v>7</v>
      </c>
      <c r="AM10" s="210" t="s">
        <v>271</v>
      </c>
      <c r="AN10" s="233">
        <f>SUM($E$8:$H$8,$M$8:$AJ$8)/6</f>
        <v>7</v>
      </c>
      <c r="AO10" s="234">
        <f>COUNTIF($E$8,"&gt;3")+COUNTIF($M$8,"&gt;3")+COUNTIF($Q$8,"&gt;3")+COUNTIF($U$8,"&gt;3")+COUNTIF($Y$8,"&gt;3")+COUNTIF($AC$8,"&gt;3")+COUNTIF($AG$8,"&gt;3")</f>
        <v>0</v>
      </c>
      <c r="AP10" s="234">
        <f>COUNTIF($E$8:$H$8,3)/2+COUNTIF($M$8:$AJ$8,3)/2</f>
        <v>2</v>
      </c>
      <c r="AQ10" s="234">
        <f>COUNTIF($G$8,"&gt;3")+COUNTIF($O$8,"&gt;3")+COUNTIF($S$8,"&gt;3")+COUNTIF($W$8,"&gt;3")+COUNTIF($AA$8,"&gt;3")+COUNTIF($AE$8,"&gt;3")+COUNTIF($AI$8,"&gt;3")</f>
        <v>5</v>
      </c>
      <c r="AR10" s="234">
        <f>SUM($E$8,$M$8,$Q$8,$U$8,$Y$8,$AC$8,$AG$8)</f>
        <v>10</v>
      </c>
      <c r="AS10" s="234">
        <f>SUM($G$8,$O$8,$S$8,$W$8,$AA$8,$AE$8,$AI$8)</f>
        <v>32</v>
      </c>
      <c r="AT10" s="234">
        <f>SUM($E$9:$E$11,$G$9:$G$11,$M$9:$M$11,$O$9:$O$11,$Q$9:$Q$11,$S$9:$S$11,$U$9:$U$11,$W$9:$W$11,$Y$9:$Y$11,$AA$9:$AA$11,$AC$9:$AC$11,$AE$9:$AE$11,$AG$9:$AG$11,$AI$9:$AI$11)</f>
        <v>331</v>
      </c>
      <c r="AU10" s="234">
        <f>SUM($F$9:$F$11,$H$9:$H$11,$N$9:$N$11,$P$9:$P$11,$R$9:$R$11,$T$9:$T$11,$V$9:$V$11,$X$9:$X$11,$Z$9:$Z$11,$AB$9:AB$11,AD$9:AD$11,AF$9:AF$11,AH$9:AH$11,AJ$9:AJ$11)</f>
        <v>474</v>
      </c>
      <c r="AV10" s="180">
        <f t="shared" si="0"/>
        <v>2</v>
      </c>
      <c r="AW10" s="193">
        <f t="shared" si="1"/>
        <v>177.857</v>
      </c>
    </row>
    <row r="11" spans="3:49" ht="13.5" customHeight="1" thickBot="1">
      <c r="C11" s="364"/>
      <c r="D11" s="376"/>
      <c r="E11" s="199">
        <f>J7</f>
        <v>11</v>
      </c>
      <c r="F11" s="200">
        <f>I7</f>
        <v>13</v>
      </c>
      <c r="G11" s="201">
        <f>L7</f>
        <v>5</v>
      </c>
      <c r="H11" s="202">
        <f>K7</f>
        <v>13</v>
      </c>
      <c r="I11" s="402"/>
      <c r="J11" s="403"/>
      <c r="K11" s="403"/>
      <c r="L11" s="404"/>
      <c r="M11" s="199">
        <v>6</v>
      </c>
      <c r="N11" s="200">
        <v>13</v>
      </c>
      <c r="O11" s="201">
        <v>3</v>
      </c>
      <c r="P11" s="202">
        <v>13</v>
      </c>
      <c r="Q11" s="199">
        <v>6</v>
      </c>
      <c r="R11" s="200">
        <v>13</v>
      </c>
      <c r="S11" s="201">
        <v>7</v>
      </c>
      <c r="T11" s="202">
        <v>13</v>
      </c>
      <c r="U11" s="199">
        <v>8</v>
      </c>
      <c r="V11" s="201">
        <v>13</v>
      </c>
      <c r="W11" s="203">
        <v>6</v>
      </c>
      <c r="X11" s="202">
        <v>10</v>
      </c>
      <c r="Y11" s="199">
        <v>13</v>
      </c>
      <c r="Z11" s="200">
        <v>2</v>
      </c>
      <c r="AA11" s="201">
        <v>13</v>
      </c>
      <c r="AB11" s="201">
        <v>9</v>
      </c>
      <c r="AC11" s="187">
        <v>11</v>
      </c>
      <c r="AD11" s="188">
        <v>10</v>
      </c>
      <c r="AE11" s="189">
        <v>6</v>
      </c>
      <c r="AF11" s="190">
        <v>13</v>
      </c>
      <c r="AG11" s="187">
        <v>6</v>
      </c>
      <c r="AH11" s="188">
        <v>13</v>
      </c>
      <c r="AI11" s="189">
        <v>6</v>
      </c>
      <c r="AJ11" s="190">
        <v>13</v>
      </c>
      <c r="AL11" s="211">
        <v>8</v>
      </c>
      <c r="AM11" s="212" t="s">
        <v>266</v>
      </c>
      <c r="AN11" s="236">
        <f>SUM($E$24:$X$24,$AC$24:$AJ$24)/6</f>
        <v>7</v>
      </c>
      <c r="AO11" s="237">
        <f>COUNTIF($E$24,"&gt;3")+COUNTIF($I$24,"&gt;3")+COUNTIF($M$24,"&gt;3")+COUNTIF($Q$24,"&gt;3")+COUNTIF($U$24,"&gt;3")+COUNTIF($AC$24,"&gt;3")+COUNTIF($AG$24,"&gt;3")</f>
        <v>0</v>
      </c>
      <c r="AP11" s="237">
        <f>COUNTIF($E$24:$X$24,3)/2+COUNTIF($AC$24:$AJ$24,3)/2</f>
        <v>2</v>
      </c>
      <c r="AQ11" s="237">
        <f>COUNTIF($G$24,"&gt;3")+COUNTIF($K$24,"&gt;3")+COUNTIF($O$24,"&gt;3")+COUNTIF($S$24,"&gt;3")+COUNTIF($W$24,"&gt;3")+COUNTIF($AE$24,"&gt;3")+COUNTIF($AI$24,"&gt;3")</f>
        <v>5</v>
      </c>
      <c r="AR11" s="237">
        <f>SUM($E$24,$I$24,$M$24,$Q$24,$U$24,$AC$24,$AG$24)</f>
        <v>9</v>
      </c>
      <c r="AS11" s="237">
        <f>SUM($G$24,$K$24,$O$24,$S$24,$W$24,$AE$24,$AI$24)</f>
        <v>33</v>
      </c>
      <c r="AT11" s="237">
        <f>SUM($E$25:$E$27,$G$25:$G$27,$I$25:$I$27,$K$25:$K$27,$M$25:$M$27,$W$25:$W$27,$U$25:$U$27,$S$25:$S$27,$Q$25:$Q$27,$O$25:$O$27,$AC$25:$AC$27,$AE$25:$AE$27,$AG$25:$AG$27,$AI$25:$AI$27)</f>
        <v>307</v>
      </c>
      <c r="AU11" s="237">
        <f>SUM($F$25:$F$27,$H$25:$H$27,$J$25:$J$27,$L$25:$L$27,$N$25:$N$27,$X$25:$X$27,$V$25:$V$27,$T$25:$T$27,$R$25:$R$27,$P$25:$P$27,$AD$25:$AD$27,$AF$25:$AF$27,$AH$25:$AH$27,$AJ$25:$AJ$27)</f>
        <v>482</v>
      </c>
      <c r="AV11" s="224">
        <f t="shared" si="0"/>
        <v>2</v>
      </c>
      <c r="AW11" s="213">
        <f t="shared" si="1"/>
        <v>175.82499999999999</v>
      </c>
    </row>
    <row r="12" spans="3:49" ht="13.5" customHeight="1">
      <c r="C12" s="360" t="s">
        <v>23</v>
      </c>
      <c r="D12" s="375"/>
      <c r="E12" s="392">
        <f>IF(E13&gt;F13,1,0)+IF(E14&gt;F14,1,0)+IF(E15&gt;F15,1,0)+IF(G13&gt;H13,1,0)+IF(G14&gt;H14,1,0)+IF(G15&gt;H15,1,0)</f>
        <v>1</v>
      </c>
      <c r="F12" s="393"/>
      <c r="G12" s="394">
        <f>IF(F13&gt;E13,1,0)+IF(F14&gt;E14,1,0)+IF(F15&gt;E15,1,0)+IF(H13&gt;G13,1,0)+IF(H14&gt;G14,1,0)+IF(H15&gt;G15,1,0)</f>
        <v>5</v>
      </c>
      <c r="H12" s="395"/>
      <c r="I12" s="354">
        <f>IF(I13&gt;J13,1,0)+IF(I14&gt;J14,1,0)+IF(I15&gt;J15,1,0)+IF(K13&gt;L13,1,0)+IF(K14&gt;L14,1,0)+IF(K15&gt;L15,1,0)</f>
        <v>5</v>
      </c>
      <c r="J12" s="355"/>
      <c r="K12" s="397">
        <f>IF(J13&gt;I13,1,0)+IF(J14&gt;I14,1,0)+IF(J15&gt;I15,1,0)+IF(L13&gt;K13,1,0)+IF(L14&gt;K14,1,0)+IF(L15&gt;K15,1,0)</f>
        <v>1</v>
      </c>
      <c r="L12" s="377"/>
      <c r="M12" s="366"/>
      <c r="N12" s="367"/>
      <c r="O12" s="367"/>
      <c r="P12" s="368"/>
      <c r="Q12" s="354">
        <f>IF(Q13&gt;R13,1,0)+IF(Q14&gt;R14,1,0)+IF(Q15&gt;R15,1,0)+IF(S13&gt;T13,1,0)+IF(S14&gt;T14,1,0)+IF(S15&gt;T15,1,0)</f>
        <v>2</v>
      </c>
      <c r="R12" s="355"/>
      <c r="S12" s="355">
        <f>IF(R13&gt;Q13,1,0)+IF(R14&gt;Q14,1,0)+IF(R15&gt;Q15,1,0)+IF(T13&gt;S13,1,0)+IF(T14&gt;S14,1,0)+IF(T15&gt;S15,1,0)</f>
        <v>4</v>
      </c>
      <c r="T12" s="377"/>
      <c r="U12" s="354">
        <f>IF(U13&gt;V13,1,0)+IF(U14&gt;V14,1,0)+IF(U15&gt;V15,1,0)+IF(W13&gt;X13,1,0)+IF(W14&gt;X14,1,0)+IF(W15&gt;X15,1,0)</f>
        <v>3</v>
      </c>
      <c r="V12" s="355"/>
      <c r="W12" s="355">
        <f>IF(V13&gt;U13,1,0)+IF(V14&gt;U14,1,0)+IF(V15&gt;U15,1,0)+IF(X13&gt;W13,1,0)+IF(X14&gt;W14,1,0)+IF(X15&gt;W15,1,0)</f>
        <v>3</v>
      </c>
      <c r="X12" s="377"/>
      <c r="Y12" s="354">
        <f>IF(Y13&gt;Z13,1,0)+IF(Y14&gt;Z14,1,0)+IF(Y15&gt;Z15,1,0)+IF(AA13&gt;AB13,1,0)+IF(AA14&gt;AB14,1,0)+IF(AA15&gt;AB15,1,0)</f>
        <v>5</v>
      </c>
      <c r="Z12" s="355"/>
      <c r="AA12" s="355">
        <f>IF(Z13&gt;Y13,1,0)+IF(Z14&gt;Y14,1,0)+IF(Z15&gt;Y15,1,0)+IF(AB13&gt;AA13,1,0)+IF(AB14&gt;AA14,1,0)+IF(AB15&gt;AA15,1,0)</f>
        <v>1</v>
      </c>
      <c r="AB12" s="434"/>
      <c r="AC12" s="354">
        <f>IF(AC13&gt;AD13,1,0)+IF(AC14&gt;AD14,1,0)+IF(AC15&gt;AD15,1,0)+IF(AE13&gt;AF13,1,0)+IF(AE14&gt;AF14,1,0)+IF(AE15&gt;AF15,1,0)</f>
        <v>5</v>
      </c>
      <c r="AD12" s="355"/>
      <c r="AE12" s="355">
        <f>IF(AD13&gt;AC13,1,0)+IF(AD14&gt;AC14,1,0)+IF(AD15&gt;AC15,1,0)+IF(AF13&gt;AE13,1,0)+IF(AF14&gt;AE14,1,0)+IF(AF15&gt;AE15,1,0)</f>
        <v>1</v>
      </c>
      <c r="AF12" s="434"/>
      <c r="AG12" s="354">
        <f>IF(AG13&gt;AH13,1,0)+IF(AG14&gt;AH14,1,0)+IF(AG15&gt;AH15,1,0)+IF(AI13&gt;AJ13,1,0)+IF(AI14&gt;AJ14,1,0)+IF(AI15&gt;AJ15,1,0)</f>
        <v>3</v>
      </c>
      <c r="AH12" s="355"/>
      <c r="AI12" s="355">
        <f>IF(AH13&gt;AG13,1,0)+IF(AH14&gt;AG14,1,0)+IF(AH15&gt;AG15,1,0)+IF(AJ13&gt;AI13,1,0)+IF(AJ14&gt;AI14,1,0)+IF(AJ15&gt;AI15,1,0)</f>
        <v>3</v>
      </c>
      <c r="AJ12" s="377"/>
    </row>
    <row r="13" spans="3:49" ht="13.5" customHeight="1">
      <c r="C13" s="362"/>
      <c r="D13" s="396"/>
      <c r="E13" s="194">
        <f>N5</f>
        <v>4</v>
      </c>
      <c r="F13" s="195">
        <f>M5</f>
        <v>13</v>
      </c>
      <c r="G13" s="196">
        <f>P5</f>
        <v>5</v>
      </c>
      <c r="H13" s="197">
        <f>O5</f>
        <v>13</v>
      </c>
      <c r="I13" s="194">
        <f>N9</f>
        <v>13</v>
      </c>
      <c r="J13" s="195">
        <f>M9</f>
        <v>4</v>
      </c>
      <c r="K13" s="196">
        <f>P9</f>
        <v>13</v>
      </c>
      <c r="L13" s="197">
        <f>O9</f>
        <v>3</v>
      </c>
      <c r="M13" s="369"/>
      <c r="N13" s="370"/>
      <c r="O13" s="370"/>
      <c r="P13" s="371"/>
      <c r="Q13" s="182">
        <v>12</v>
      </c>
      <c r="R13" s="183">
        <v>9</v>
      </c>
      <c r="S13" s="184">
        <v>0</v>
      </c>
      <c r="T13" s="185">
        <v>13</v>
      </c>
      <c r="U13" s="182">
        <v>13</v>
      </c>
      <c r="V13" s="184">
        <v>4</v>
      </c>
      <c r="W13" s="186">
        <v>13</v>
      </c>
      <c r="X13" s="185">
        <v>3</v>
      </c>
      <c r="Y13" s="182">
        <v>6</v>
      </c>
      <c r="Z13" s="183">
        <v>13</v>
      </c>
      <c r="AA13" s="184">
        <v>13</v>
      </c>
      <c r="AB13" s="184">
        <v>9</v>
      </c>
      <c r="AC13" s="187">
        <v>13</v>
      </c>
      <c r="AD13" s="188">
        <v>4</v>
      </c>
      <c r="AE13" s="189">
        <v>13</v>
      </c>
      <c r="AF13" s="190">
        <v>7</v>
      </c>
      <c r="AG13" s="187">
        <v>13</v>
      </c>
      <c r="AH13" s="188">
        <v>4</v>
      </c>
      <c r="AI13" s="189">
        <v>5</v>
      </c>
      <c r="AJ13" s="190">
        <v>13</v>
      </c>
    </row>
    <row r="14" spans="3:49" ht="13.5" customHeight="1" thickBot="1">
      <c r="C14" s="362"/>
      <c r="D14" s="396"/>
      <c r="E14" s="194">
        <f>N6</f>
        <v>6</v>
      </c>
      <c r="F14" s="195">
        <f>M6</f>
        <v>13</v>
      </c>
      <c r="G14" s="196">
        <f>P6</f>
        <v>13</v>
      </c>
      <c r="H14" s="197">
        <f>O6</f>
        <v>2</v>
      </c>
      <c r="I14" s="194">
        <f>N10</f>
        <v>10</v>
      </c>
      <c r="J14" s="195">
        <f>M10</f>
        <v>13</v>
      </c>
      <c r="K14" s="196">
        <f>P10</f>
        <v>13</v>
      </c>
      <c r="L14" s="197">
        <f>O10</f>
        <v>4</v>
      </c>
      <c r="M14" s="369"/>
      <c r="N14" s="370"/>
      <c r="O14" s="370"/>
      <c r="P14" s="371"/>
      <c r="Q14" s="194">
        <v>2</v>
      </c>
      <c r="R14" s="195">
        <v>13</v>
      </c>
      <c r="S14" s="196">
        <v>13</v>
      </c>
      <c r="T14" s="197">
        <v>7</v>
      </c>
      <c r="U14" s="194">
        <v>13</v>
      </c>
      <c r="V14" s="196">
        <v>2</v>
      </c>
      <c r="W14" s="198">
        <v>4</v>
      </c>
      <c r="X14" s="197">
        <v>13</v>
      </c>
      <c r="Y14" s="194">
        <v>13</v>
      </c>
      <c r="Z14" s="195">
        <v>4</v>
      </c>
      <c r="AA14" s="196">
        <v>13</v>
      </c>
      <c r="AB14" s="196">
        <v>4</v>
      </c>
      <c r="AC14" s="187">
        <v>13</v>
      </c>
      <c r="AD14" s="188">
        <v>2</v>
      </c>
      <c r="AE14" s="189">
        <v>2</v>
      </c>
      <c r="AF14" s="190">
        <v>13</v>
      </c>
      <c r="AG14" s="187">
        <v>13</v>
      </c>
      <c r="AH14" s="188">
        <v>12</v>
      </c>
      <c r="AI14" s="189">
        <v>13</v>
      </c>
      <c r="AJ14" s="190">
        <v>6</v>
      </c>
    </row>
    <row r="15" spans="3:49" ht="13.5" customHeight="1" thickBot="1">
      <c r="C15" s="364"/>
      <c r="D15" s="376"/>
      <c r="E15" s="194">
        <f>N7</f>
        <v>10</v>
      </c>
      <c r="F15" s="195">
        <f>M7</f>
        <v>13</v>
      </c>
      <c r="G15" s="196">
        <f>P7</f>
        <v>7</v>
      </c>
      <c r="H15" s="197">
        <f>O7</f>
        <v>13</v>
      </c>
      <c r="I15" s="194">
        <f>N11</f>
        <v>13</v>
      </c>
      <c r="J15" s="195">
        <f>M11</f>
        <v>6</v>
      </c>
      <c r="K15" s="196">
        <f>P11</f>
        <v>13</v>
      </c>
      <c r="L15" s="197">
        <f>O11</f>
        <v>3</v>
      </c>
      <c r="M15" s="402"/>
      <c r="N15" s="403"/>
      <c r="O15" s="403"/>
      <c r="P15" s="405"/>
      <c r="Q15" s="199">
        <v>7</v>
      </c>
      <c r="R15" s="200">
        <v>13</v>
      </c>
      <c r="S15" s="201">
        <v>8</v>
      </c>
      <c r="T15" s="202">
        <v>13</v>
      </c>
      <c r="U15" s="199">
        <v>3</v>
      </c>
      <c r="V15" s="201">
        <v>13</v>
      </c>
      <c r="W15" s="203">
        <v>3</v>
      </c>
      <c r="X15" s="202">
        <v>12</v>
      </c>
      <c r="Y15" s="199">
        <v>13</v>
      </c>
      <c r="Z15" s="200">
        <v>2</v>
      </c>
      <c r="AA15" s="201">
        <v>13</v>
      </c>
      <c r="AB15" s="201">
        <v>7</v>
      </c>
      <c r="AC15" s="204">
        <v>13</v>
      </c>
      <c r="AD15" s="205">
        <v>7</v>
      </c>
      <c r="AE15" s="206">
        <v>13</v>
      </c>
      <c r="AF15" s="207">
        <v>7</v>
      </c>
      <c r="AG15" s="204">
        <v>2</v>
      </c>
      <c r="AH15" s="205">
        <v>13</v>
      </c>
      <c r="AI15" s="206">
        <v>11</v>
      </c>
      <c r="AJ15" s="207">
        <v>13</v>
      </c>
      <c r="AO15" s="481" t="s">
        <v>493</v>
      </c>
      <c r="AP15" s="482"/>
      <c r="AQ15" s="482"/>
      <c r="AR15" s="483"/>
      <c r="AU15" s="174" t="s">
        <v>507</v>
      </c>
    </row>
    <row r="16" spans="3:49" ht="13.5" customHeight="1">
      <c r="C16" s="360" t="s">
        <v>5</v>
      </c>
      <c r="D16" s="375"/>
      <c r="E16" s="354">
        <f>IF(E17&gt;F17,1,0)+IF(E18&gt;F18,1,0)+IF(E19&gt;F19,1,0)+IF(G17&gt;H17,1,0)+IF(G18&gt;H18,1,0)+IF(G19&gt;H19,1,0)</f>
        <v>1</v>
      </c>
      <c r="F16" s="355"/>
      <c r="G16" s="397">
        <f>IF(F17&gt;E17,1,0)+IF(F18&gt;E18,1,0)+IF(F19&gt;E19,1,0)+IF(H17&gt;G17,1,0)+IF(H18&gt;G18,1,0)+IF(H19&gt;G19,1,0)</f>
        <v>5</v>
      </c>
      <c r="H16" s="377"/>
      <c r="I16" s="354">
        <f>IF(I17&gt;J17,1,0)+IF(I18&gt;J18,1,0)+IF(I19&gt;J19,1,0)+IF(K17&gt;L17,1,0)+IF(K18&gt;L18,1,0)+IF(K19&gt;L19,1,0)</f>
        <v>6</v>
      </c>
      <c r="J16" s="355"/>
      <c r="K16" s="397">
        <f>IF(J17&gt;I17,1,0)+IF(J18&gt;I18,1,0)+IF(J19&gt;I19,1,0)+IF(L17&gt;K17,1,0)+IF(L18&gt;K18,1,0)+IF(L19&gt;K19,1,0)</f>
        <v>0</v>
      </c>
      <c r="L16" s="377"/>
      <c r="M16" s="354">
        <f>IF(M17&gt;N17,1,0)+IF(M18&gt;N18,1,0)+IF(M19&gt;N19,1,0)+IF(O17&gt;P17,1,0)+IF(O18&gt;P18,1,0)+IF(O19&gt;P19,1,0)</f>
        <v>4</v>
      </c>
      <c r="N16" s="355"/>
      <c r="O16" s="397">
        <f>IF(N17&gt;M17,1,0)+IF(N18&gt;M18,1,0)+IF(N19&gt;M19,1,0)+IF(P17&gt;O17,1,0)+IF(P18&gt;O18,1,0)+IF(P19&gt;O19,1,0)</f>
        <v>2</v>
      </c>
      <c r="P16" s="377"/>
      <c r="Q16" s="366"/>
      <c r="R16" s="367"/>
      <c r="S16" s="367"/>
      <c r="T16" s="419"/>
      <c r="U16" s="354">
        <f>IF(U17&gt;V17,1,0)+IF(U18&gt;V18,1,0)+IF(U19&gt;V19,1,0)+IF(W17&gt;X17,1,0)+IF(W18&gt;X18,1,0)+IF(W19&gt;X19,1,0)</f>
        <v>3</v>
      </c>
      <c r="V16" s="355"/>
      <c r="W16" s="355">
        <f>IF(V17&gt;U17,1,0)+IF(V18&gt;U18,1,0)+IF(V19&gt;U19,1,0)+IF(X17&gt;W17,1,0)+IF(X18&gt;W18,1,0)+IF(X19&gt;W19,1,0)</f>
        <v>3</v>
      </c>
      <c r="X16" s="377"/>
      <c r="Y16" s="354">
        <f>IF(Y17&gt;Z17,1,0)+IF(Y18&gt;Z18,1,0)+IF(Y19&gt;Z19,1,0)+IF(AA17&gt;AB17,1,0)+IF(AA18&gt;AB18,1,0)+IF(AA19&gt;AB19,1,0)</f>
        <v>5</v>
      </c>
      <c r="Z16" s="355"/>
      <c r="AA16" s="355">
        <f>IF(Z17&gt;Y17,1,0)+IF(Z18&gt;Y18,1,0)+IF(Z19&gt;Y19,1,0)+IF(AB17&gt;AA17,1,0)+IF(AB18&gt;AA18,1,0)+IF(AB19&gt;AA19,1,0)</f>
        <v>1</v>
      </c>
      <c r="AB16" s="434"/>
      <c r="AC16" s="354">
        <f>IF(AC17&gt;AD17,1,0)+IF(AC18&gt;AD18,1,0)+IF(AC19&gt;AD19,1,0)+IF(AE17&gt;AF17,1,0)+IF(AE18&gt;AF18,1,0)+IF(AE19&gt;AF19,1,0)</f>
        <v>4</v>
      </c>
      <c r="AD16" s="355"/>
      <c r="AE16" s="355">
        <f>IF(AD17&gt;AC17,1,0)+IF(AD18&gt;AC18,1,0)+IF(AD19&gt;AC19,1,0)+IF(AF17&gt;AE17,1,0)+IF(AF18&gt;AE18,1,0)+IF(AF19&gt;AE19,1,0)</f>
        <v>2</v>
      </c>
      <c r="AF16" s="434"/>
      <c r="AG16" s="354">
        <f>IF(AG17&gt;AH17,1,0)+IF(AG18&gt;AH18,1,0)+IF(AG19&gt;AH19,1,0)+IF(AI17&gt;AJ17,1,0)+IF(AI18&gt;AJ18,1,0)+IF(AI19&gt;AJ19,1,0)</f>
        <v>3</v>
      </c>
      <c r="AH16" s="355"/>
      <c r="AI16" s="355">
        <f>IF(AH17&gt;AG17,1,0)+IF(AH18&gt;AG18,1,0)+IF(AH19&gt;AG19,1,0)+IF(AJ17&gt;AI17,1,0)+IF(AJ18&gt;AI18,1,0)+IF(AJ19&gt;AI19,1,0)</f>
        <v>3</v>
      </c>
      <c r="AJ16" s="377"/>
      <c r="AO16" s="484"/>
      <c r="AP16" s="485"/>
      <c r="AQ16" s="485"/>
      <c r="AR16" s="486"/>
      <c r="AU16" s="174" t="s">
        <v>508</v>
      </c>
    </row>
    <row r="17" spans="3:47" ht="13.5" customHeight="1">
      <c r="C17" s="362"/>
      <c r="D17" s="396"/>
      <c r="E17" s="194">
        <f>R5</f>
        <v>10</v>
      </c>
      <c r="F17" s="195">
        <f>Q5</f>
        <v>11</v>
      </c>
      <c r="G17" s="196">
        <f>T5</f>
        <v>2</v>
      </c>
      <c r="H17" s="197">
        <f>S5</f>
        <v>13</v>
      </c>
      <c r="I17" s="194">
        <f>R9</f>
        <v>13</v>
      </c>
      <c r="J17" s="195">
        <f>Q9</f>
        <v>3</v>
      </c>
      <c r="K17" s="196">
        <f>T9</f>
        <v>13</v>
      </c>
      <c r="L17" s="197">
        <f>S9</f>
        <v>3</v>
      </c>
      <c r="M17" s="194">
        <f>R13</f>
        <v>9</v>
      </c>
      <c r="N17" s="195">
        <f>Q13</f>
        <v>12</v>
      </c>
      <c r="O17" s="196">
        <f>T13</f>
        <v>13</v>
      </c>
      <c r="P17" s="197">
        <f>S13</f>
        <v>0</v>
      </c>
      <c r="Q17" s="369"/>
      <c r="R17" s="370"/>
      <c r="S17" s="370"/>
      <c r="T17" s="401"/>
      <c r="U17" s="182">
        <v>9</v>
      </c>
      <c r="V17" s="184">
        <v>12</v>
      </c>
      <c r="W17" s="186">
        <v>13</v>
      </c>
      <c r="X17" s="185">
        <v>7</v>
      </c>
      <c r="Y17" s="182">
        <v>12</v>
      </c>
      <c r="Z17" s="183">
        <v>10</v>
      </c>
      <c r="AA17" s="184">
        <v>13</v>
      </c>
      <c r="AB17" s="184">
        <v>6</v>
      </c>
      <c r="AC17" s="187">
        <v>4</v>
      </c>
      <c r="AD17" s="188">
        <v>13</v>
      </c>
      <c r="AE17" s="189">
        <v>13</v>
      </c>
      <c r="AF17" s="190">
        <v>7</v>
      </c>
      <c r="AG17" s="187">
        <v>6</v>
      </c>
      <c r="AH17" s="188">
        <v>9</v>
      </c>
      <c r="AI17" s="189">
        <v>13</v>
      </c>
      <c r="AJ17" s="190">
        <v>7</v>
      </c>
      <c r="AO17" s="473" t="s">
        <v>494</v>
      </c>
      <c r="AP17" s="487"/>
      <c r="AQ17" s="487"/>
      <c r="AR17" s="478"/>
      <c r="AU17" s="174" t="s">
        <v>509</v>
      </c>
    </row>
    <row r="18" spans="3:47" ht="13.5" customHeight="1">
      <c r="C18" s="362"/>
      <c r="D18" s="396"/>
      <c r="E18" s="194">
        <f>R6</f>
        <v>2</v>
      </c>
      <c r="F18" s="195">
        <f>Q6</f>
        <v>13</v>
      </c>
      <c r="G18" s="196">
        <f>T6</f>
        <v>13</v>
      </c>
      <c r="H18" s="197">
        <f>S6</f>
        <v>10</v>
      </c>
      <c r="I18" s="194">
        <f>R10</f>
        <v>13</v>
      </c>
      <c r="J18" s="195">
        <f>Q10</f>
        <v>9</v>
      </c>
      <c r="K18" s="196">
        <f>T10</f>
        <v>13</v>
      </c>
      <c r="L18" s="197">
        <f>S10</f>
        <v>10</v>
      </c>
      <c r="M18" s="194">
        <f>R14</f>
        <v>13</v>
      </c>
      <c r="N18" s="195">
        <f>Q14</f>
        <v>2</v>
      </c>
      <c r="O18" s="196">
        <f>T14</f>
        <v>7</v>
      </c>
      <c r="P18" s="197">
        <f>S14</f>
        <v>13</v>
      </c>
      <c r="Q18" s="369"/>
      <c r="R18" s="370"/>
      <c r="S18" s="370"/>
      <c r="T18" s="401"/>
      <c r="U18" s="194">
        <v>13</v>
      </c>
      <c r="V18" s="196">
        <v>10</v>
      </c>
      <c r="W18" s="198">
        <v>13</v>
      </c>
      <c r="X18" s="197">
        <v>9</v>
      </c>
      <c r="Y18" s="194">
        <v>13</v>
      </c>
      <c r="Z18" s="195">
        <v>2</v>
      </c>
      <c r="AA18" s="196">
        <v>6</v>
      </c>
      <c r="AB18" s="196">
        <v>13</v>
      </c>
      <c r="AC18" s="187">
        <v>13</v>
      </c>
      <c r="AD18" s="188">
        <v>2</v>
      </c>
      <c r="AE18" s="189">
        <v>9</v>
      </c>
      <c r="AF18" s="190">
        <v>12</v>
      </c>
      <c r="AG18" s="187">
        <v>5</v>
      </c>
      <c r="AH18" s="188">
        <v>13</v>
      </c>
      <c r="AI18" s="189">
        <v>9</v>
      </c>
      <c r="AJ18" s="190">
        <v>7</v>
      </c>
      <c r="AO18" s="484"/>
      <c r="AP18" s="485"/>
      <c r="AQ18" s="485"/>
      <c r="AR18" s="486"/>
      <c r="AU18" s="174" t="s">
        <v>510</v>
      </c>
    </row>
    <row r="19" spans="3:47" ht="13.5" customHeight="1" thickBot="1">
      <c r="C19" s="364"/>
      <c r="D19" s="376"/>
      <c r="E19" s="199">
        <f>R7</f>
        <v>12</v>
      </c>
      <c r="F19" s="200">
        <f>Q7</f>
        <v>13</v>
      </c>
      <c r="G19" s="201">
        <f>T7</f>
        <v>7</v>
      </c>
      <c r="H19" s="202">
        <f>S7</f>
        <v>13</v>
      </c>
      <c r="I19" s="199">
        <f>R11</f>
        <v>13</v>
      </c>
      <c r="J19" s="200">
        <f>Q11</f>
        <v>6</v>
      </c>
      <c r="K19" s="201">
        <f>T11</f>
        <v>13</v>
      </c>
      <c r="L19" s="202">
        <f>S11</f>
        <v>7</v>
      </c>
      <c r="M19" s="199">
        <f>R15</f>
        <v>13</v>
      </c>
      <c r="N19" s="200">
        <f>Q15</f>
        <v>7</v>
      </c>
      <c r="O19" s="201">
        <f>T15</f>
        <v>13</v>
      </c>
      <c r="P19" s="202">
        <f>S15</f>
        <v>8</v>
      </c>
      <c r="Q19" s="402"/>
      <c r="R19" s="403"/>
      <c r="S19" s="403"/>
      <c r="T19" s="404"/>
      <c r="U19" s="199">
        <v>7</v>
      </c>
      <c r="V19" s="201">
        <v>13</v>
      </c>
      <c r="W19" s="203">
        <v>4</v>
      </c>
      <c r="X19" s="202">
        <v>13</v>
      </c>
      <c r="Y19" s="199">
        <v>13</v>
      </c>
      <c r="Z19" s="200">
        <v>3</v>
      </c>
      <c r="AA19" s="201">
        <v>13</v>
      </c>
      <c r="AB19" s="201">
        <v>0</v>
      </c>
      <c r="AC19" s="187">
        <v>13</v>
      </c>
      <c r="AD19" s="188">
        <v>0</v>
      </c>
      <c r="AE19" s="189">
        <v>13</v>
      </c>
      <c r="AF19" s="190">
        <v>1</v>
      </c>
      <c r="AG19" s="187">
        <v>10</v>
      </c>
      <c r="AH19" s="188">
        <v>9</v>
      </c>
      <c r="AI19" s="189">
        <v>7</v>
      </c>
      <c r="AJ19" s="190">
        <v>13</v>
      </c>
      <c r="AO19" s="473" t="s">
        <v>495</v>
      </c>
      <c r="AP19" s="474"/>
      <c r="AQ19" s="477" t="s">
        <v>496</v>
      </c>
      <c r="AR19" s="478"/>
      <c r="AU19" s="174" t="s">
        <v>511</v>
      </c>
    </row>
    <row r="20" spans="3:47" ht="13.5" customHeight="1">
      <c r="C20" s="360" t="s">
        <v>2</v>
      </c>
      <c r="D20" s="375"/>
      <c r="E20" s="392">
        <f>IF(E21&gt;F21,1,0)+IF(E22&gt;F22,1,0)+IF(E23&gt;F23,1,0)+IF(G21&gt;H21,1,0)+IF(G22&gt;H22,1,0)+IF(G23&gt;H23,1,0)</f>
        <v>0</v>
      </c>
      <c r="F20" s="393"/>
      <c r="G20" s="394">
        <f>IF(F21&gt;E21,1,0)+IF(F22&gt;E22,1,0)+IF(F23&gt;E23,1,0)+IF(H21&gt;G21,1,0)+IF(H22&gt;G22,1,0)+IF(H23&gt;G23,1,0)</f>
        <v>6</v>
      </c>
      <c r="H20" s="395"/>
      <c r="I20" s="392">
        <f>IF(I21&gt;J21,1,0)+IF(I22&gt;J22,1,0)+IF(I23&gt;J23,1,0)+IF(K21&gt;L21,1,0)+IF(K22&gt;L22,1,0)+IF(K23&gt;L23,1,0)</f>
        <v>3</v>
      </c>
      <c r="J20" s="393"/>
      <c r="K20" s="394">
        <f>IF(J21&gt;I21,1,0)+IF(J22&gt;I22,1,0)+IF(J23&gt;I23,1,0)+IF(L21&gt;K21,1,0)+IF(L22&gt;K22,1,0)+IF(L23&gt;K23,1,0)</f>
        <v>3</v>
      </c>
      <c r="L20" s="395"/>
      <c r="M20" s="392">
        <f>IF(M21&gt;N21,1,0)+IF(M22&gt;N22,1,0)+IF(M23&gt;N23,1,0)+IF(O21&gt;P21,1,0)+IF(O22&gt;P22,1,0)+IF(O23&gt;P23,1,0)</f>
        <v>3</v>
      </c>
      <c r="N20" s="393"/>
      <c r="O20" s="394">
        <f>IF(N21&gt;M21,1,0)+IF(N22&gt;M22,1,0)+IF(N23&gt;M23,1,0)+IF(P21&gt;O21,1,0)+IF(P22&gt;O22,1,0)+IF(P23&gt;O23,1,0)</f>
        <v>3</v>
      </c>
      <c r="P20" s="395"/>
      <c r="Q20" s="354">
        <f>IF(Q21&gt;R21,1,0)+IF(Q22&gt;R22,1,0)+IF(Q23&gt;R23,1,0)+IF(S21&gt;T21,1,0)+IF(S22&gt;T22,1,0)+IF(S23&gt;T23,1,0)</f>
        <v>3</v>
      </c>
      <c r="R20" s="355"/>
      <c r="S20" s="397">
        <f>IF(R21&gt;Q21,1,0)+IF(R22&gt;Q22,1,0)+IF(R23&gt;Q23,1,0)+IF(T21&gt;S21,1,0)+IF(T22&gt;S22,1,0)+IF(T23&gt;S23,1,0)</f>
        <v>3</v>
      </c>
      <c r="T20" s="377"/>
      <c r="U20" s="398"/>
      <c r="V20" s="399"/>
      <c r="W20" s="399"/>
      <c r="X20" s="409"/>
      <c r="Y20" s="354">
        <f>IF(Y21&gt;Z21,1,0)+IF(Y22&gt;Z22,1,0)+IF(Y23&gt;Z23,1,0)+IF(AA21&gt;AB21,1,0)+IF(AA22&gt;AB22,1,0)+IF(AA23&gt;AB23,1,0)</f>
        <v>6</v>
      </c>
      <c r="Z20" s="355"/>
      <c r="AA20" s="355">
        <f>IF(Z21&gt;Y21,1,0)+IF(Z22&gt;Y22,1,0)+IF(Z23&gt;Y23,1,0)+IF(AB21&gt;AA21,1,0)+IF(AB22&gt;AA22,1,0)+IF(AB23&gt;AA23,1,0)</f>
        <v>0</v>
      </c>
      <c r="AB20" s="434"/>
      <c r="AC20" s="354">
        <f>IF(AC21&gt;AD21,1,0)+IF(AC22&gt;AD22,1,0)+IF(AC23&gt;AD23,1,0)+IF(AE21&gt;AF21,1,0)+IF(AE22&gt;AF22,1,0)+IF(AE23&gt;AF23,1,0)</f>
        <v>4</v>
      </c>
      <c r="AD20" s="355"/>
      <c r="AE20" s="355">
        <f>IF(AD21&gt;AC21,1,0)+IF(AD22&gt;AC22,1,0)+IF(AD23&gt;AC23,1,0)+IF(AF21&gt;AE21,1,0)+IF(AF22&gt;AE22,1,0)+IF(AF23&gt;AE23,1,0)</f>
        <v>2</v>
      </c>
      <c r="AF20" s="434"/>
      <c r="AG20" s="354">
        <f>IF(AG21&gt;AH21,1,0)+IF(AG22&gt;AH22,1,0)+IF(AG23&gt;AH23,1,0)+IF(AI21&gt;AJ21,1,0)+IF(AI22&gt;AJ22,1,0)+IF(AI23&gt;AJ23,1,0)</f>
        <v>3</v>
      </c>
      <c r="AH20" s="355"/>
      <c r="AI20" s="355">
        <f>IF(AH21&gt;AG21,1,0)+IF(AH22&gt;AG22,1,0)+IF(AH23&gt;AG23,1,0)+IF(AJ21&gt;AI21,1,0)+IF(AJ22&gt;AI22,1,0)+IF(AJ23&gt;AI23,1,0)</f>
        <v>3</v>
      </c>
      <c r="AJ20" s="377"/>
      <c r="AO20" s="484"/>
      <c r="AP20" s="488"/>
      <c r="AQ20" s="489"/>
      <c r="AR20" s="486"/>
      <c r="AU20" s="174" t="s">
        <v>512</v>
      </c>
    </row>
    <row r="21" spans="3:47" ht="13.5" customHeight="1">
      <c r="C21" s="362"/>
      <c r="D21" s="396"/>
      <c r="E21" s="194">
        <f>V5</f>
        <v>6</v>
      </c>
      <c r="F21" s="195">
        <f>U5</f>
        <v>13</v>
      </c>
      <c r="G21" s="196">
        <f>X5</f>
        <v>8</v>
      </c>
      <c r="H21" s="197">
        <f>W5</f>
        <v>13</v>
      </c>
      <c r="I21" s="194">
        <f>V9</f>
        <v>13</v>
      </c>
      <c r="J21" s="195">
        <f>U9</f>
        <v>6</v>
      </c>
      <c r="K21" s="196">
        <f>X9</f>
        <v>4</v>
      </c>
      <c r="L21" s="197">
        <f>W9</f>
        <v>13</v>
      </c>
      <c r="M21" s="194">
        <f>V13</f>
        <v>4</v>
      </c>
      <c r="N21" s="195">
        <f>U13</f>
        <v>13</v>
      </c>
      <c r="O21" s="196">
        <f>X13</f>
        <v>3</v>
      </c>
      <c r="P21" s="197">
        <f>W13</f>
        <v>13</v>
      </c>
      <c r="Q21" s="194">
        <f>V17</f>
        <v>12</v>
      </c>
      <c r="R21" s="195">
        <f>U17</f>
        <v>9</v>
      </c>
      <c r="S21" s="196">
        <f>X17</f>
        <v>7</v>
      </c>
      <c r="T21" s="197">
        <f>W17</f>
        <v>13</v>
      </c>
      <c r="U21" s="369"/>
      <c r="V21" s="370"/>
      <c r="W21" s="370"/>
      <c r="X21" s="371"/>
      <c r="Y21" s="182">
        <v>13</v>
      </c>
      <c r="Z21" s="183">
        <v>7</v>
      </c>
      <c r="AA21" s="184">
        <v>13</v>
      </c>
      <c r="AB21" s="184">
        <v>4</v>
      </c>
      <c r="AC21" s="187">
        <v>13</v>
      </c>
      <c r="AD21" s="188">
        <v>5</v>
      </c>
      <c r="AE21" s="189">
        <v>13</v>
      </c>
      <c r="AF21" s="190">
        <v>12</v>
      </c>
      <c r="AG21" s="187">
        <v>7</v>
      </c>
      <c r="AH21" s="188">
        <v>13</v>
      </c>
      <c r="AI21" s="189">
        <v>13</v>
      </c>
      <c r="AJ21" s="190">
        <v>2</v>
      </c>
      <c r="AO21" s="473" t="s">
        <v>497</v>
      </c>
      <c r="AP21" s="474"/>
      <c r="AQ21" s="477" t="s">
        <v>505</v>
      </c>
      <c r="AR21" s="478"/>
    </row>
    <row r="22" spans="3:47" ht="13.5" customHeight="1">
      <c r="C22" s="362"/>
      <c r="D22" s="396"/>
      <c r="E22" s="194">
        <f>V6</f>
        <v>12</v>
      </c>
      <c r="F22" s="195">
        <f>U6</f>
        <v>13</v>
      </c>
      <c r="G22" s="196">
        <f>X6</f>
        <v>12</v>
      </c>
      <c r="H22" s="197">
        <f>W6</f>
        <v>13</v>
      </c>
      <c r="I22" s="194">
        <f>V10</f>
        <v>11</v>
      </c>
      <c r="J22" s="195">
        <f>U10</f>
        <v>12</v>
      </c>
      <c r="K22" s="196">
        <f>X10</f>
        <v>6</v>
      </c>
      <c r="L22" s="197">
        <f>W10</f>
        <v>13</v>
      </c>
      <c r="M22" s="194">
        <f>V14</f>
        <v>2</v>
      </c>
      <c r="N22" s="195">
        <f>U14</f>
        <v>13</v>
      </c>
      <c r="O22" s="196">
        <f>X14</f>
        <v>13</v>
      </c>
      <c r="P22" s="197">
        <f>W14</f>
        <v>4</v>
      </c>
      <c r="Q22" s="194">
        <f>V18</f>
        <v>10</v>
      </c>
      <c r="R22" s="195">
        <f>U18</f>
        <v>13</v>
      </c>
      <c r="S22" s="196">
        <f>X18</f>
        <v>9</v>
      </c>
      <c r="T22" s="197">
        <f>W18</f>
        <v>13</v>
      </c>
      <c r="U22" s="369"/>
      <c r="V22" s="370"/>
      <c r="W22" s="370"/>
      <c r="X22" s="371"/>
      <c r="Y22" s="194">
        <v>13</v>
      </c>
      <c r="Z22" s="195">
        <v>12</v>
      </c>
      <c r="AA22" s="196">
        <v>13</v>
      </c>
      <c r="AB22" s="196">
        <v>10</v>
      </c>
      <c r="AC22" s="187">
        <v>13</v>
      </c>
      <c r="AD22" s="188">
        <v>5</v>
      </c>
      <c r="AE22" s="189">
        <v>7</v>
      </c>
      <c r="AF22" s="190">
        <v>13</v>
      </c>
      <c r="AG22" s="187">
        <v>13</v>
      </c>
      <c r="AH22" s="188">
        <v>7</v>
      </c>
      <c r="AI22" s="189">
        <v>7</v>
      </c>
      <c r="AJ22" s="190">
        <v>13</v>
      </c>
      <c r="AO22" s="484"/>
      <c r="AP22" s="488"/>
      <c r="AQ22" s="489"/>
      <c r="AR22" s="486"/>
    </row>
    <row r="23" spans="3:47" ht="13.5" customHeight="1" thickBot="1">
      <c r="C23" s="364"/>
      <c r="D23" s="376"/>
      <c r="E23" s="194">
        <f>V7</f>
        <v>10</v>
      </c>
      <c r="F23" s="195">
        <f>U7</f>
        <v>13</v>
      </c>
      <c r="G23" s="196">
        <f>X7</f>
        <v>11</v>
      </c>
      <c r="H23" s="197">
        <f>W7</f>
        <v>12</v>
      </c>
      <c r="I23" s="199">
        <f>V11</f>
        <v>13</v>
      </c>
      <c r="J23" s="200">
        <f>U11</f>
        <v>8</v>
      </c>
      <c r="K23" s="201">
        <f>X11</f>
        <v>10</v>
      </c>
      <c r="L23" s="202">
        <f>W11</f>
        <v>6</v>
      </c>
      <c r="M23" s="194">
        <f>V15</f>
        <v>13</v>
      </c>
      <c r="N23" s="195">
        <f>U15</f>
        <v>3</v>
      </c>
      <c r="O23" s="196">
        <f>X15</f>
        <v>12</v>
      </c>
      <c r="P23" s="197">
        <f>W15</f>
        <v>3</v>
      </c>
      <c r="Q23" s="194">
        <f>V19</f>
        <v>13</v>
      </c>
      <c r="R23" s="195">
        <f>U19</f>
        <v>7</v>
      </c>
      <c r="S23" s="196">
        <f>X19</f>
        <v>13</v>
      </c>
      <c r="T23" s="197">
        <f>W19</f>
        <v>4</v>
      </c>
      <c r="U23" s="402"/>
      <c r="V23" s="403"/>
      <c r="W23" s="403"/>
      <c r="X23" s="405"/>
      <c r="Y23" s="199">
        <v>13</v>
      </c>
      <c r="Z23" s="200">
        <v>11</v>
      </c>
      <c r="AA23" s="201">
        <v>13</v>
      </c>
      <c r="AB23" s="201">
        <v>2</v>
      </c>
      <c r="AC23" s="204">
        <v>8</v>
      </c>
      <c r="AD23" s="205">
        <v>13</v>
      </c>
      <c r="AE23" s="206">
        <v>13</v>
      </c>
      <c r="AF23" s="207">
        <v>9</v>
      </c>
      <c r="AG23" s="204">
        <v>4</v>
      </c>
      <c r="AH23" s="205">
        <v>13</v>
      </c>
      <c r="AI23" s="206">
        <v>13</v>
      </c>
      <c r="AJ23" s="207">
        <v>6</v>
      </c>
      <c r="AO23" s="473" t="s">
        <v>498</v>
      </c>
      <c r="AP23" s="474"/>
      <c r="AQ23" s="477" t="s">
        <v>499</v>
      </c>
      <c r="AR23" s="478"/>
    </row>
    <row r="24" spans="3:47" ht="13.5" customHeight="1" thickBot="1">
      <c r="C24" s="360" t="s">
        <v>266</v>
      </c>
      <c r="D24" s="375"/>
      <c r="E24" s="354">
        <f>IF(E25&gt;F25,1,0)+IF(E26&gt;F26,1,0)+IF(E27&gt;F27,1,0)+IF(G25&gt;H25,1,0)+IF(G26&gt;H26,1,0)+IF(G27&gt;H27,1,0)</f>
        <v>0</v>
      </c>
      <c r="F24" s="355"/>
      <c r="G24" s="397">
        <f>IF(F25&gt;E25,1,0)+IF(F26&gt;E26,1,0)+IF(F27&gt;E27,1,0)+IF(H25&gt;G25,1,0)+IF(H26&gt;G26,1,0)+IF(H27&gt;G27,1,0)</f>
        <v>6</v>
      </c>
      <c r="H24" s="377"/>
      <c r="I24" s="354">
        <f>IF(I25&gt;J25,1,0)+IF(I26&gt;J26,1,0)+IF(I27&gt;J27,1,0)+IF(K25&gt;L25,1,0)+IF(K26&gt;L26,1,0)+IF(K27&gt;L27,1,0)</f>
        <v>3</v>
      </c>
      <c r="J24" s="355"/>
      <c r="K24" s="397">
        <f>IF(J25&gt;I25,1,0)+IF(J26&gt;I26,1,0)+IF(J27&gt;I27,1,0)+IF(L25&gt;K25,1,0)+IF(L26&gt;K26,1,0)+IF(L27&gt;K27,1,0)</f>
        <v>3</v>
      </c>
      <c r="L24" s="377"/>
      <c r="M24" s="354">
        <f>IF(M25&gt;N25,1,0)+IF(M26&gt;N26,1,0)+IF(M27&gt;N27,1,0)+IF(O25&gt;P25,1,0)+IF(O26&gt;P26,1,0)+IF(O27&gt;P27,1,0)</f>
        <v>1</v>
      </c>
      <c r="N24" s="355"/>
      <c r="O24" s="397">
        <f>IF(N25&gt;M25,1,0)+IF(N26&gt;M26,1,0)+IF(N27&gt;M27,1,0)+IF(P25&gt;O25,1,0)+IF(P26&gt;O26,1,0)+IF(P27&gt;O27,1,0)</f>
        <v>5</v>
      </c>
      <c r="P24" s="377"/>
      <c r="Q24" s="354">
        <f>IF(Q25&gt;R25,1,0)+IF(Q26&gt;R26,1,0)+IF(Q27&gt;R27,1,0)+IF(S25&gt;T25,1,0)+IF(S26&gt;T26,1,0)+IF(S27&gt;T27,1,0)</f>
        <v>1</v>
      </c>
      <c r="R24" s="355"/>
      <c r="S24" s="397">
        <f>IF(R25&gt;Q25,1,0)+IF(R26&gt;Q26,1,0)+IF(R27&gt;Q27,1,0)+IF(T25&gt;S25,1,0)+IF(T26&gt;S26,1,0)+IF(T27&gt;S27,1,0)</f>
        <v>5</v>
      </c>
      <c r="T24" s="377"/>
      <c r="U24" s="354">
        <f>IF(U25&gt;V25,1,0)+IF(U26&gt;V26,1,0)+IF(U27&gt;V27,1,0)+IF(W25&gt;X25,1,0)+IF(W26&gt;X26,1,0)+IF(W27&gt;X27,1,0)</f>
        <v>0</v>
      </c>
      <c r="V24" s="355"/>
      <c r="W24" s="397">
        <f>IF(V25&gt;U25,1,0)+IF(V26&gt;U26,1,0)+IF(V27&gt;U27,1,0)+IF(X25&gt;W25,1,0)+IF(X26&gt;W26,1,0)+IF(X27&gt;W27,1,0)</f>
        <v>6</v>
      </c>
      <c r="X24" s="377"/>
      <c r="Y24" s="410"/>
      <c r="Z24" s="411"/>
      <c r="AA24" s="411"/>
      <c r="AB24" s="446"/>
      <c r="AC24" s="354">
        <f>IF(AC25&gt;AD25,1,0)+IF(AC26&gt;AD26,1,0)+IF(AC27&gt;AD27,1,0)+IF(AE25&gt;AF25,1,0)+IF(AE26&gt;AF26,1,0)+IF(AE27&gt;AF27,1,0)</f>
        <v>3</v>
      </c>
      <c r="AD24" s="355"/>
      <c r="AE24" s="355">
        <f>IF(AD25&gt;AC25,1,0)+IF(AD26&gt;AC26,1,0)+IF(AD27&gt;AC27,1,0)+IF(AF25&gt;AE25,1,0)+IF(AF26&gt;AE26,1,0)+IF(AF27&gt;AE27,1,0)</f>
        <v>3</v>
      </c>
      <c r="AF24" s="377"/>
      <c r="AG24" s="354">
        <f>IF(AG25&gt;AH25,1,0)+IF(AG26&gt;AH26,1,0)+IF(AG27&gt;AH27,1,0)+IF(AI25&gt;AJ25,1,0)+IF(AI26&gt;AJ26,1,0)+IF(AI27&gt;AJ27,1,0)</f>
        <v>1</v>
      </c>
      <c r="AH24" s="355"/>
      <c r="AI24" s="355">
        <f>IF(AH25&gt;AG25,1,0)+IF(AH26&gt;AG26,1,0)+IF(AH27&gt;AG27,1,0)+IF(AJ25&gt;AI25,1,0)+IF(AJ26&gt;AI26,1,0)+IF(AJ27&gt;AI27,1,0)</f>
        <v>5</v>
      </c>
      <c r="AJ24" s="377"/>
      <c r="AO24" s="475"/>
      <c r="AP24" s="476"/>
      <c r="AQ24" s="479"/>
      <c r="AR24" s="480"/>
    </row>
    <row r="25" spans="3:47" ht="13.5" customHeight="1">
      <c r="C25" s="362"/>
      <c r="D25" s="396"/>
      <c r="E25" s="194">
        <f>Z5</f>
        <v>6</v>
      </c>
      <c r="F25" s="195">
        <f>Y5</f>
        <v>13</v>
      </c>
      <c r="G25" s="196">
        <f>AB5</f>
        <v>3</v>
      </c>
      <c r="H25" s="197">
        <f>AA5</f>
        <v>13</v>
      </c>
      <c r="I25" s="194">
        <f>Z9</f>
        <v>13</v>
      </c>
      <c r="J25" s="195">
        <f>Y9</f>
        <v>10</v>
      </c>
      <c r="K25" s="196">
        <f>AB9</f>
        <v>13</v>
      </c>
      <c r="L25" s="197">
        <f>AA9</f>
        <v>6</v>
      </c>
      <c r="M25" s="194">
        <f>Z13</f>
        <v>13</v>
      </c>
      <c r="N25" s="195">
        <f>Y13</f>
        <v>6</v>
      </c>
      <c r="O25" s="196">
        <f>AB13</f>
        <v>9</v>
      </c>
      <c r="P25" s="197">
        <f>AA13</f>
        <v>13</v>
      </c>
      <c r="Q25" s="194">
        <f>Z17</f>
        <v>10</v>
      </c>
      <c r="R25" s="195">
        <f>Y17</f>
        <v>12</v>
      </c>
      <c r="S25" s="196">
        <f>AB17</f>
        <v>6</v>
      </c>
      <c r="T25" s="197">
        <f>AA17</f>
        <v>13</v>
      </c>
      <c r="U25" s="194">
        <f>Z21</f>
        <v>7</v>
      </c>
      <c r="V25" s="195">
        <f>Y21</f>
        <v>13</v>
      </c>
      <c r="W25" s="196">
        <f>AB21</f>
        <v>4</v>
      </c>
      <c r="X25" s="197">
        <f>AA21</f>
        <v>13</v>
      </c>
      <c r="Y25" s="413"/>
      <c r="Z25" s="414"/>
      <c r="AA25" s="414"/>
      <c r="AB25" s="448"/>
      <c r="AC25" s="187">
        <v>13</v>
      </c>
      <c r="AD25" s="188">
        <v>5</v>
      </c>
      <c r="AE25" s="189">
        <v>13</v>
      </c>
      <c r="AF25" s="190">
        <v>8</v>
      </c>
      <c r="AG25" s="187">
        <v>9</v>
      </c>
      <c r="AH25" s="188">
        <v>11</v>
      </c>
      <c r="AI25" s="189">
        <v>7</v>
      </c>
      <c r="AJ25" s="190">
        <v>13</v>
      </c>
    </row>
    <row r="26" spans="3:47" ht="13.5" customHeight="1">
      <c r="C26" s="362"/>
      <c r="D26" s="396"/>
      <c r="E26" s="194">
        <f>Z6</f>
        <v>0</v>
      </c>
      <c r="F26" s="195">
        <f>Y6</f>
        <v>13</v>
      </c>
      <c r="G26" s="196">
        <f>AB6</f>
        <v>2</v>
      </c>
      <c r="H26" s="197">
        <f>AA6</f>
        <v>13</v>
      </c>
      <c r="I26" s="194">
        <f>Z10</f>
        <v>0</v>
      </c>
      <c r="J26" s="195">
        <f>Y10</f>
        <v>13</v>
      </c>
      <c r="K26" s="196">
        <f>AB10</f>
        <v>13</v>
      </c>
      <c r="L26" s="197">
        <f>AA10</f>
        <v>5</v>
      </c>
      <c r="M26" s="194">
        <f>Z14</f>
        <v>4</v>
      </c>
      <c r="N26" s="195">
        <f>Y14</f>
        <v>13</v>
      </c>
      <c r="O26" s="196">
        <f>AB14</f>
        <v>4</v>
      </c>
      <c r="P26" s="197">
        <f>AA14</f>
        <v>13</v>
      </c>
      <c r="Q26" s="194">
        <f>Z18</f>
        <v>2</v>
      </c>
      <c r="R26" s="195">
        <f>Y18</f>
        <v>13</v>
      </c>
      <c r="S26" s="196">
        <f>AB18</f>
        <v>13</v>
      </c>
      <c r="T26" s="197">
        <f>AA18</f>
        <v>6</v>
      </c>
      <c r="U26" s="194">
        <f>Z22</f>
        <v>12</v>
      </c>
      <c r="V26" s="195">
        <f>Y22</f>
        <v>13</v>
      </c>
      <c r="W26" s="196">
        <f>AB22</f>
        <v>10</v>
      </c>
      <c r="X26" s="197">
        <f>AA22</f>
        <v>13</v>
      </c>
      <c r="Y26" s="413"/>
      <c r="Z26" s="414"/>
      <c r="AA26" s="414"/>
      <c r="AB26" s="448"/>
      <c r="AC26" s="187">
        <v>7</v>
      </c>
      <c r="AD26" s="188">
        <v>13</v>
      </c>
      <c r="AE26" s="189">
        <v>8</v>
      </c>
      <c r="AF26" s="190">
        <v>13</v>
      </c>
      <c r="AG26" s="187">
        <v>13</v>
      </c>
      <c r="AH26" s="188">
        <v>11</v>
      </c>
      <c r="AI26" s="189">
        <v>9</v>
      </c>
      <c r="AJ26" s="190">
        <v>13</v>
      </c>
    </row>
    <row r="27" spans="3:47" ht="13.5" customHeight="1" thickBot="1">
      <c r="C27" s="364"/>
      <c r="D27" s="376"/>
      <c r="E27" s="199">
        <f>Z7</f>
        <v>6</v>
      </c>
      <c r="F27" s="200">
        <f>Y7</f>
        <v>13</v>
      </c>
      <c r="G27" s="201">
        <f>AB7</f>
        <v>8</v>
      </c>
      <c r="H27" s="202">
        <f>AA7</f>
        <v>13</v>
      </c>
      <c r="I27" s="199">
        <f>Z11</f>
        <v>2</v>
      </c>
      <c r="J27" s="200">
        <f>Y11</f>
        <v>13</v>
      </c>
      <c r="K27" s="201">
        <f>AB11</f>
        <v>9</v>
      </c>
      <c r="L27" s="202">
        <f>AA11</f>
        <v>13</v>
      </c>
      <c r="M27" s="199">
        <f>Z15</f>
        <v>2</v>
      </c>
      <c r="N27" s="200">
        <f>Y15</f>
        <v>13</v>
      </c>
      <c r="O27" s="201">
        <f>AB15</f>
        <v>7</v>
      </c>
      <c r="P27" s="202">
        <f>AA15</f>
        <v>13</v>
      </c>
      <c r="Q27" s="199">
        <f>Z19</f>
        <v>3</v>
      </c>
      <c r="R27" s="200">
        <f>Y19</f>
        <v>13</v>
      </c>
      <c r="S27" s="201">
        <f>AB19</f>
        <v>0</v>
      </c>
      <c r="T27" s="202">
        <f>AA19</f>
        <v>13</v>
      </c>
      <c r="U27" s="199">
        <f>Z23</f>
        <v>11</v>
      </c>
      <c r="V27" s="200">
        <f>Y23</f>
        <v>13</v>
      </c>
      <c r="W27" s="201">
        <f>AB23</f>
        <v>2</v>
      </c>
      <c r="X27" s="202">
        <f>AA23</f>
        <v>13</v>
      </c>
      <c r="Y27" s="413"/>
      <c r="Z27" s="414"/>
      <c r="AA27" s="414"/>
      <c r="AB27" s="448"/>
      <c r="AC27" s="204">
        <v>13</v>
      </c>
      <c r="AD27" s="205">
        <v>2</v>
      </c>
      <c r="AE27" s="189">
        <v>10</v>
      </c>
      <c r="AF27" s="190">
        <v>11</v>
      </c>
      <c r="AG27" s="187">
        <v>0</v>
      </c>
      <c r="AH27" s="188">
        <v>13</v>
      </c>
      <c r="AI27" s="189">
        <v>11</v>
      </c>
      <c r="AJ27" s="190">
        <v>12</v>
      </c>
    </row>
    <row r="28" spans="3:47" ht="13.5" customHeight="1">
      <c r="C28" s="360" t="s">
        <v>69</v>
      </c>
      <c r="D28" s="375"/>
      <c r="E28" s="354">
        <f>IF(E29&gt;F29,1,0)+IF(E30&gt;F30,1,0)+IF(E31&gt;F31,1,0)+IF(G29&gt;H29,1,0)+IF(G30&gt;H30,1,0)+IF(G31&gt;H31,1,0)</f>
        <v>4</v>
      </c>
      <c r="F28" s="355"/>
      <c r="G28" s="397">
        <f>IF(F29&gt;E29,1,0)+IF(F30&gt;E30,1,0)+IF(F31&gt;E31,1,0)+IF(H29&gt;G29,1,0)+IF(H30&gt;G30,1,0)+IF(H31&gt;G31,1,0)</f>
        <v>2</v>
      </c>
      <c r="H28" s="377"/>
      <c r="I28" s="354">
        <f>IF(I29&gt;J29,1,0)+IF(I30&gt;J30,1,0)+IF(I31&gt;J31,1,0)+IF(K29&gt;L29,1,0)+IF(K30&gt;L30,1,0)+IF(K31&gt;L31,1,0)</f>
        <v>4</v>
      </c>
      <c r="J28" s="355"/>
      <c r="K28" s="397">
        <f>IF(J29&gt;I29,1,0)+IF(J30&gt;I30,1,0)+IF(J31&gt;I31,1,0)+IF(L29&gt;K29,1,0)+IF(L30&gt;K30,1,0)+IF(L31&gt;K31,1,0)</f>
        <v>2</v>
      </c>
      <c r="L28" s="377"/>
      <c r="M28" s="354">
        <f>IF(M29&gt;N29,1,0)+IF(M30&gt;N30,1,0)+IF(M31&gt;N31,1,0)+IF(O29&gt;P29,1,0)+IF(O30&gt;P30,1,0)+IF(O31&gt;P31,1,0)</f>
        <v>1</v>
      </c>
      <c r="N28" s="355"/>
      <c r="O28" s="397">
        <f>IF(N29&gt;M29,1,0)+IF(N30&gt;M30,1,0)+IF(N31&gt;M31,1,0)+IF(P29&gt;O29,1,0)+IF(P30&gt;O30,1,0)+IF(P31&gt;O31,1,0)</f>
        <v>5</v>
      </c>
      <c r="P28" s="377"/>
      <c r="Q28" s="354">
        <f>IF(Q29&gt;R29,1,0)+IF(Q30&gt;R30,1,0)+IF(Q31&gt;R31,1,0)+IF(S29&gt;T29,1,0)+IF(S30&gt;T30,1,0)+IF(S31&gt;T31,1,0)</f>
        <v>2</v>
      </c>
      <c r="R28" s="355"/>
      <c r="S28" s="397">
        <f>IF(R29&gt;Q29,1,0)+IF(R30&gt;Q30,1,0)+IF(R31&gt;Q31,1,0)+IF(T29&gt;S29,1,0)+IF(T30&gt;S30,1,0)+IF(T31&gt;S31,1,0)</f>
        <v>4</v>
      </c>
      <c r="T28" s="377"/>
      <c r="U28" s="354">
        <f>IF(U29&gt;V29,1,0)+IF(U30&gt;V30,1,0)+IF(U31&gt;V31,1,0)+IF(W29&gt;X29,1,0)+IF(W30&gt;X30,1,0)+IF(W31&gt;X31,1,0)</f>
        <v>2</v>
      </c>
      <c r="V28" s="355"/>
      <c r="W28" s="397">
        <f>IF(V29&gt;U29,1,0)+IF(V30&gt;U30,1,0)+IF(V31&gt;U31,1,0)+IF(X29&gt;W29,1,0)+IF(X30&gt;W30,1,0)+IF(X31&gt;W31,1,0)</f>
        <v>4</v>
      </c>
      <c r="X28" s="377"/>
      <c r="Y28" s="354">
        <f>IF(Y29&gt;Z29,1,0)+IF(Y30&gt;Z30,1,0)+IF(Y31&gt;Z31,1,0)+IF(AA29&gt;AB29,1,0)+IF(AA30&gt;AB30,1,0)+IF(AA31&gt;AB31,1,0)</f>
        <v>3</v>
      </c>
      <c r="Z28" s="355"/>
      <c r="AA28" s="397">
        <f>IF(Z29&gt;Y29,1,0)+IF(Z30&gt;Y30,1,0)+IF(Z31&gt;Y31,1,0)+IF(AB29&gt;AA29,1,0)+IF(AB30&gt;AA30,1,0)+IF(AB31&gt;AA31,1,0)</f>
        <v>3</v>
      </c>
      <c r="AB28" s="377"/>
      <c r="AC28" s="450"/>
      <c r="AD28" s="450"/>
      <c r="AE28" s="450"/>
      <c r="AF28" s="451"/>
      <c r="AG28" s="354">
        <f>IF(AG29&gt;AH29,1,0)+IF(AG30&gt;AH30,1,0)+IF(AG31&gt;AH31,1,0)+IF(AI29&gt;AJ29,1,0)+IF(AI30&gt;AJ30,1,0)+IF(AI31&gt;AJ31,1,0)</f>
        <v>1</v>
      </c>
      <c r="AH28" s="355"/>
      <c r="AI28" s="355">
        <f>IF(AH29&gt;AG29,1,0)+IF(AH30&gt;AG30,1,0)+IF(AH31&gt;AG31,1,0)+IF(AJ29&gt;AI29,1,0)+IF(AJ30&gt;AI30,1,0)+IF(AJ31&gt;AI31,1,0)</f>
        <v>5</v>
      </c>
      <c r="AJ28" s="377"/>
    </row>
    <row r="29" spans="3:47" ht="13.5" customHeight="1">
      <c r="C29" s="362"/>
      <c r="D29" s="396"/>
      <c r="E29" s="194">
        <f>AD5</f>
        <v>13</v>
      </c>
      <c r="F29" s="195">
        <f>AC5</f>
        <v>9</v>
      </c>
      <c r="G29" s="196">
        <f>AF5</f>
        <v>13</v>
      </c>
      <c r="H29" s="197">
        <f>AE5</f>
        <v>7</v>
      </c>
      <c r="I29" s="194">
        <f>AD9</f>
        <v>13</v>
      </c>
      <c r="J29" s="195">
        <f>AC9</f>
        <v>5</v>
      </c>
      <c r="K29" s="196">
        <f>AF9</f>
        <v>3</v>
      </c>
      <c r="L29" s="197">
        <f>AE9</f>
        <v>13</v>
      </c>
      <c r="M29" s="194">
        <f>AD13</f>
        <v>4</v>
      </c>
      <c r="N29" s="195">
        <f>AC13</f>
        <v>13</v>
      </c>
      <c r="O29" s="196">
        <f>AF13</f>
        <v>7</v>
      </c>
      <c r="P29" s="197">
        <f>AE13</f>
        <v>13</v>
      </c>
      <c r="Q29" s="194">
        <f>AD17</f>
        <v>13</v>
      </c>
      <c r="R29" s="195">
        <f>AC17</f>
        <v>4</v>
      </c>
      <c r="S29" s="196">
        <f>AF17</f>
        <v>7</v>
      </c>
      <c r="T29" s="197">
        <f>AE17</f>
        <v>13</v>
      </c>
      <c r="U29" s="194">
        <f>AD21</f>
        <v>5</v>
      </c>
      <c r="V29" s="195">
        <f>AC21</f>
        <v>13</v>
      </c>
      <c r="W29" s="196">
        <f>AF21</f>
        <v>12</v>
      </c>
      <c r="X29" s="197">
        <f>AE21</f>
        <v>13</v>
      </c>
      <c r="Y29" s="194">
        <f>AD25</f>
        <v>5</v>
      </c>
      <c r="Z29" s="195">
        <f>AC25</f>
        <v>13</v>
      </c>
      <c r="AA29" s="196">
        <f>AF25</f>
        <v>8</v>
      </c>
      <c r="AB29" s="197">
        <f>AE25</f>
        <v>13</v>
      </c>
      <c r="AC29" s="453"/>
      <c r="AD29" s="453"/>
      <c r="AE29" s="453"/>
      <c r="AF29" s="454"/>
      <c r="AG29" s="217">
        <v>11</v>
      </c>
      <c r="AH29" s="218">
        <v>13</v>
      </c>
      <c r="AI29" s="215">
        <v>5</v>
      </c>
      <c r="AJ29" s="216">
        <v>11</v>
      </c>
    </row>
    <row r="30" spans="3:47" ht="13.5" customHeight="1">
      <c r="C30" s="362"/>
      <c r="D30" s="396"/>
      <c r="E30" s="194">
        <f>AD6</f>
        <v>10</v>
      </c>
      <c r="F30" s="195">
        <f>AC6</f>
        <v>8</v>
      </c>
      <c r="G30" s="196">
        <f>AF6</f>
        <v>12</v>
      </c>
      <c r="H30" s="197">
        <f>AE6</f>
        <v>6</v>
      </c>
      <c r="I30" s="194">
        <f>AD10</f>
        <v>13</v>
      </c>
      <c r="J30" s="195">
        <f>AC10</f>
        <v>12</v>
      </c>
      <c r="K30" s="196">
        <f>AF10</f>
        <v>13</v>
      </c>
      <c r="L30" s="197">
        <f>AE10</f>
        <v>3</v>
      </c>
      <c r="M30" s="194">
        <f>AD14</f>
        <v>2</v>
      </c>
      <c r="N30" s="195">
        <f>AC14</f>
        <v>13</v>
      </c>
      <c r="O30" s="196">
        <f>AF14</f>
        <v>13</v>
      </c>
      <c r="P30" s="197">
        <f>AE14</f>
        <v>2</v>
      </c>
      <c r="Q30" s="194">
        <f>AD18</f>
        <v>2</v>
      </c>
      <c r="R30" s="195">
        <f>AC18</f>
        <v>13</v>
      </c>
      <c r="S30" s="196">
        <f>AF18</f>
        <v>12</v>
      </c>
      <c r="T30" s="197">
        <f>AE18</f>
        <v>9</v>
      </c>
      <c r="U30" s="194">
        <f>AD22</f>
        <v>5</v>
      </c>
      <c r="V30" s="195">
        <f>AC22</f>
        <v>13</v>
      </c>
      <c r="W30" s="196">
        <f>AF22</f>
        <v>13</v>
      </c>
      <c r="X30" s="197">
        <f>AE22</f>
        <v>7</v>
      </c>
      <c r="Y30" s="194">
        <f>AD26</f>
        <v>13</v>
      </c>
      <c r="Z30" s="195">
        <f>AC26</f>
        <v>7</v>
      </c>
      <c r="AA30" s="196">
        <f>AF26</f>
        <v>13</v>
      </c>
      <c r="AB30" s="197">
        <f>AE26</f>
        <v>8</v>
      </c>
      <c r="AC30" s="453"/>
      <c r="AD30" s="453"/>
      <c r="AE30" s="453"/>
      <c r="AF30" s="454"/>
      <c r="AG30" s="217">
        <v>5</v>
      </c>
      <c r="AH30" s="218">
        <v>13</v>
      </c>
      <c r="AI30" s="215">
        <v>8</v>
      </c>
      <c r="AJ30" s="216">
        <v>13</v>
      </c>
    </row>
    <row r="31" spans="3:47" ht="13.5" customHeight="1" thickBot="1">
      <c r="C31" s="364"/>
      <c r="D31" s="376"/>
      <c r="E31" s="199">
        <f>AD7</f>
        <v>0</v>
      </c>
      <c r="F31" s="200">
        <f>AC7</f>
        <v>13</v>
      </c>
      <c r="G31" s="201">
        <f>AF7</f>
        <v>6</v>
      </c>
      <c r="H31" s="202">
        <f>AE7</f>
        <v>13</v>
      </c>
      <c r="I31" s="199">
        <f>AD11</f>
        <v>10</v>
      </c>
      <c r="J31" s="200">
        <f>AC11</f>
        <v>11</v>
      </c>
      <c r="K31" s="201">
        <f>AF11</f>
        <v>13</v>
      </c>
      <c r="L31" s="202">
        <f>AE11</f>
        <v>6</v>
      </c>
      <c r="M31" s="199">
        <f>AD15</f>
        <v>7</v>
      </c>
      <c r="N31" s="200">
        <f>AC15</f>
        <v>13</v>
      </c>
      <c r="O31" s="201">
        <f>AF15</f>
        <v>7</v>
      </c>
      <c r="P31" s="202">
        <f>AE15</f>
        <v>13</v>
      </c>
      <c r="Q31" s="199">
        <f>AD19</f>
        <v>0</v>
      </c>
      <c r="R31" s="200">
        <f>AC19</f>
        <v>13</v>
      </c>
      <c r="S31" s="201">
        <f>AF19</f>
        <v>1</v>
      </c>
      <c r="T31" s="202">
        <f>AE19</f>
        <v>13</v>
      </c>
      <c r="U31" s="199">
        <f>AD23</f>
        <v>13</v>
      </c>
      <c r="V31" s="200">
        <f>AC23</f>
        <v>8</v>
      </c>
      <c r="W31" s="201">
        <f>AF23</f>
        <v>9</v>
      </c>
      <c r="X31" s="202">
        <f>AE23</f>
        <v>13</v>
      </c>
      <c r="Y31" s="199">
        <f>AD27</f>
        <v>2</v>
      </c>
      <c r="Z31" s="200">
        <f>AC27</f>
        <v>13</v>
      </c>
      <c r="AA31" s="201">
        <f>AF27</f>
        <v>11</v>
      </c>
      <c r="AB31" s="202">
        <f>AE27</f>
        <v>10</v>
      </c>
      <c r="AC31" s="453"/>
      <c r="AD31" s="453"/>
      <c r="AE31" s="453"/>
      <c r="AF31" s="454"/>
      <c r="AG31" s="219">
        <v>13</v>
      </c>
      <c r="AH31" s="220">
        <v>11</v>
      </c>
      <c r="AI31" s="221">
        <v>6</v>
      </c>
      <c r="AJ31" s="222">
        <v>13</v>
      </c>
    </row>
    <row r="32" spans="3:47" ht="13.5" customHeight="1">
      <c r="C32" s="465" t="s">
        <v>500</v>
      </c>
      <c r="D32" s="466"/>
      <c r="E32" s="354">
        <f>IF(E33&gt;F33,1,0)+IF(E34&gt;F34,1,0)+IF(E35&gt;F35,1,0)+IF(G33&gt;H33,1,0)+IF(G34&gt;H34,1,0)+IF(G35&gt;H35,1,0)</f>
        <v>2</v>
      </c>
      <c r="F32" s="355"/>
      <c r="G32" s="397">
        <f>IF(F33&gt;E33,1,0)+IF(F34&gt;E34,1,0)+IF(F35&gt;E35,1,0)+IF(H33&gt;G33,1,0)+IF(H34&gt;G34,1,0)+IF(H35&gt;G35,1,0)</f>
        <v>4</v>
      </c>
      <c r="H32" s="377"/>
      <c r="I32" s="354">
        <f>IF(I33&gt;J33,1,0)+IF(I34&gt;J34,1,0)+IF(I35&gt;J35,1,0)+IF(K33&gt;L33,1,0)+IF(K34&gt;L34,1,0)+IF(K35&gt;L35,1,0)</f>
        <v>6</v>
      </c>
      <c r="J32" s="355"/>
      <c r="K32" s="397">
        <f>IF(J33&gt;I33,1,0)+IF(J34&gt;I34,1,0)+IF(J35&gt;I35,1,0)+IF(L33&gt;K33,1,0)+IF(L34&gt;K34,1,0)+IF(L35&gt;K35,1,0)</f>
        <v>0</v>
      </c>
      <c r="L32" s="377"/>
      <c r="M32" s="354">
        <f>IF(M33&gt;N33,1,0)+IF(M34&gt;N34,1,0)+IF(M35&gt;N35,1,0)+IF(O33&gt;P33,1,0)+IF(O34&gt;P34,1,0)+IF(O35&gt;P35,1,0)</f>
        <v>3</v>
      </c>
      <c r="N32" s="355"/>
      <c r="O32" s="397">
        <f>IF(N33&gt;M33,1,0)+IF(N34&gt;M34,1,0)+IF(N35&gt;M35,1,0)+IF(P33&gt;O33,1,0)+IF(P34&gt;O34,1,0)+IF(P35&gt;O35,1,0)</f>
        <v>3</v>
      </c>
      <c r="P32" s="377"/>
      <c r="Q32" s="354">
        <f>IF(Q33&gt;R33,1,0)+IF(Q34&gt;R34,1,0)+IF(Q35&gt;R35,1,0)+IF(S33&gt;T33,1,0)+IF(S34&gt;T34,1,0)+IF(S35&gt;T35,1,0)</f>
        <v>3</v>
      </c>
      <c r="R32" s="355"/>
      <c r="S32" s="397">
        <f>IF(R33&gt;Q33,1,0)+IF(R34&gt;Q34,1,0)+IF(R35&gt;Q35,1,0)+IF(T33&gt;S33,1,0)+IF(T34&gt;S34,1,0)+IF(T35&gt;S35,1,0)</f>
        <v>3</v>
      </c>
      <c r="T32" s="377"/>
      <c r="U32" s="354">
        <f>IF(U33&gt;V33,1,0)+IF(U34&gt;V34,1,0)+IF(U35&gt;V35,1,0)+IF(W33&gt;X33,1,0)+IF(W34&gt;X34,1,0)+IF(W35&gt;X35,1,0)</f>
        <v>3</v>
      </c>
      <c r="V32" s="355"/>
      <c r="W32" s="397">
        <f>IF(V33&gt;U33,1,0)+IF(V34&gt;U34,1,0)+IF(V35&gt;U35,1,0)+IF(X33&gt;W33,1,0)+IF(X34&gt;W34,1,0)+IF(X35&gt;W35,1,0)</f>
        <v>3</v>
      </c>
      <c r="X32" s="377"/>
      <c r="Y32" s="354">
        <f>IF(Y33&gt;Z33,1,0)+IF(Y34&gt;Z34,1,0)+IF(Y35&gt;Z35,1,0)+IF(AA33&gt;AB33,1,0)+IF(AA34&gt;AB34,1,0)+IF(AA35&gt;AB35,1,0)</f>
        <v>5</v>
      </c>
      <c r="Z32" s="355"/>
      <c r="AA32" s="397">
        <f>IF(Z33&gt;Y33,1,0)+IF(Z34&gt;Y34,1,0)+IF(Z35&gt;Y35,1,0)+IF(AB33&gt;AA33,1,0)+IF(AB34&gt;AA34,1,0)+IF(AB35&gt;AA35,1,0)</f>
        <v>1</v>
      </c>
      <c r="AB32" s="377"/>
      <c r="AC32" s="397">
        <f>IF(AC33&gt;AD33,1,0)+IF(AC34&gt;AD34,1,0)+IF(AC35&gt;AD35,1,0)+IF(AE33&gt;AF33,1,0)+IF(AE34&gt;AF34,1,0)+IF(AE35&gt;AF35,1,0)</f>
        <v>5</v>
      </c>
      <c r="AD32" s="355"/>
      <c r="AE32" s="355">
        <f>IF(AD33&gt;AC33,1,0)+IF(AD34&gt;AC34,1,0)+IF(AD35&gt;AC35,1,0)+IF(AF33&gt;AE33,1,0)+IF(AF34&gt;AE34,1,0)+IF(AF35&gt;AE35,1,0)</f>
        <v>1</v>
      </c>
      <c r="AF32" s="377"/>
      <c r="AG32" s="450"/>
      <c r="AH32" s="450"/>
      <c r="AI32" s="450"/>
      <c r="AJ32" s="451"/>
    </row>
    <row r="33" spans="3:36" ht="13.5" customHeight="1">
      <c r="C33" s="471"/>
      <c r="D33" s="472"/>
      <c r="E33" s="194">
        <f>AH5</f>
        <v>7</v>
      </c>
      <c r="F33" s="195">
        <f>AG5</f>
        <v>10</v>
      </c>
      <c r="G33" s="196">
        <f>AJ5</f>
        <v>13</v>
      </c>
      <c r="H33" s="197">
        <f>AI5</f>
        <v>12</v>
      </c>
      <c r="I33" s="194">
        <f>AH9</f>
        <v>10</v>
      </c>
      <c r="J33" s="195">
        <f>AG9</f>
        <v>6</v>
      </c>
      <c r="K33" s="196">
        <f>AJ9</f>
        <v>13</v>
      </c>
      <c r="L33" s="197">
        <f>AI9</f>
        <v>7</v>
      </c>
      <c r="M33" s="194">
        <f>AH13</f>
        <v>4</v>
      </c>
      <c r="N33" s="195">
        <f>AG13</f>
        <v>13</v>
      </c>
      <c r="O33" s="196">
        <f>AJ13</f>
        <v>13</v>
      </c>
      <c r="P33" s="197">
        <f>AI13</f>
        <v>5</v>
      </c>
      <c r="Q33" s="194">
        <f>AH17</f>
        <v>9</v>
      </c>
      <c r="R33" s="195">
        <f>AG17</f>
        <v>6</v>
      </c>
      <c r="S33" s="196">
        <f>AJ17</f>
        <v>7</v>
      </c>
      <c r="T33" s="197">
        <f>AI17</f>
        <v>13</v>
      </c>
      <c r="U33" s="194">
        <f>AH21</f>
        <v>13</v>
      </c>
      <c r="V33" s="195">
        <f>AG21</f>
        <v>7</v>
      </c>
      <c r="W33" s="196">
        <f>AJ21</f>
        <v>2</v>
      </c>
      <c r="X33" s="197">
        <f>AI21</f>
        <v>13</v>
      </c>
      <c r="Y33" s="194">
        <f>AH25</f>
        <v>11</v>
      </c>
      <c r="Z33" s="195">
        <f>AG25</f>
        <v>9</v>
      </c>
      <c r="AA33" s="196">
        <f>AJ25</f>
        <v>13</v>
      </c>
      <c r="AB33" s="197">
        <f>AI25</f>
        <v>7</v>
      </c>
      <c r="AC33" s="194">
        <f>AH29</f>
        <v>13</v>
      </c>
      <c r="AD33" s="195">
        <f>AG29</f>
        <v>11</v>
      </c>
      <c r="AE33" s="196">
        <f>AJ29</f>
        <v>11</v>
      </c>
      <c r="AF33" s="197">
        <f>AI29</f>
        <v>5</v>
      </c>
      <c r="AG33" s="453"/>
      <c r="AH33" s="453"/>
      <c r="AI33" s="453"/>
      <c r="AJ33" s="454"/>
    </row>
    <row r="34" spans="3:36" ht="13.5" customHeight="1">
      <c r="C34" s="471"/>
      <c r="D34" s="472"/>
      <c r="E34" s="194">
        <f>AH6</f>
        <v>10</v>
      </c>
      <c r="F34" s="195">
        <f>AG6</f>
        <v>11</v>
      </c>
      <c r="G34" s="196">
        <f>AJ6</f>
        <v>0</v>
      </c>
      <c r="H34" s="197">
        <f>AI6</f>
        <v>13</v>
      </c>
      <c r="I34" s="194">
        <f>AH10</f>
        <v>10</v>
      </c>
      <c r="J34" s="195">
        <f>AG10</f>
        <v>9</v>
      </c>
      <c r="K34" s="196">
        <f>AJ10</f>
        <v>13</v>
      </c>
      <c r="L34" s="197">
        <f>AI10</f>
        <v>11</v>
      </c>
      <c r="M34" s="194">
        <f>AH14</f>
        <v>12</v>
      </c>
      <c r="N34" s="195">
        <f>AG14</f>
        <v>13</v>
      </c>
      <c r="O34" s="196">
        <f>AJ14</f>
        <v>6</v>
      </c>
      <c r="P34" s="197">
        <f>AI14</f>
        <v>13</v>
      </c>
      <c r="Q34" s="194">
        <f>AH18</f>
        <v>13</v>
      </c>
      <c r="R34" s="195">
        <f>AG18</f>
        <v>5</v>
      </c>
      <c r="S34" s="196">
        <f>AJ18</f>
        <v>7</v>
      </c>
      <c r="T34" s="197">
        <f>AI18</f>
        <v>9</v>
      </c>
      <c r="U34" s="194">
        <f>AH22</f>
        <v>7</v>
      </c>
      <c r="V34" s="195">
        <f>AG22</f>
        <v>13</v>
      </c>
      <c r="W34" s="196">
        <f>AJ22</f>
        <v>13</v>
      </c>
      <c r="X34" s="197">
        <f>AI22</f>
        <v>7</v>
      </c>
      <c r="Y34" s="194">
        <f>AH26</f>
        <v>11</v>
      </c>
      <c r="Z34" s="195">
        <f>AG26</f>
        <v>13</v>
      </c>
      <c r="AA34" s="196">
        <f>AJ26</f>
        <v>13</v>
      </c>
      <c r="AB34" s="197">
        <f>AI26</f>
        <v>9</v>
      </c>
      <c r="AC34" s="194">
        <f>AH30</f>
        <v>13</v>
      </c>
      <c r="AD34" s="195">
        <f>AG30</f>
        <v>5</v>
      </c>
      <c r="AE34" s="196">
        <f>AJ30</f>
        <v>13</v>
      </c>
      <c r="AF34" s="197">
        <f>AI30</f>
        <v>8</v>
      </c>
      <c r="AG34" s="453"/>
      <c r="AH34" s="453"/>
      <c r="AI34" s="453"/>
      <c r="AJ34" s="454"/>
    </row>
    <row r="35" spans="3:36" ht="13.5" customHeight="1" thickBot="1">
      <c r="C35" s="468"/>
      <c r="D35" s="469"/>
      <c r="E35" s="199">
        <f>AH7</f>
        <v>9</v>
      </c>
      <c r="F35" s="200">
        <f>AG7</f>
        <v>13</v>
      </c>
      <c r="G35" s="201">
        <f>AJ7</f>
        <v>13</v>
      </c>
      <c r="H35" s="202">
        <f>AI7</f>
        <v>12</v>
      </c>
      <c r="I35" s="199">
        <f>AH11</f>
        <v>13</v>
      </c>
      <c r="J35" s="200">
        <f>AG11</f>
        <v>6</v>
      </c>
      <c r="K35" s="201">
        <f>AJ11</f>
        <v>13</v>
      </c>
      <c r="L35" s="202">
        <f>AI11</f>
        <v>6</v>
      </c>
      <c r="M35" s="199">
        <f>AH15</f>
        <v>13</v>
      </c>
      <c r="N35" s="200">
        <f>AG15</f>
        <v>2</v>
      </c>
      <c r="O35" s="201">
        <f>AJ15</f>
        <v>13</v>
      </c>
      <c r="P35" s="202">
        <f>AI15</f>
        <v>11</v>
      </c>
      <c r="Q35" s="199">
        <f>AH19</f>
        <v>9</v>
      </c>
      <c r="R35" s="200">
        <f>AG19</f>
        <v>10</v>
      </c>
      <c r="S35" s="201">
        <f>AJ19</f>
        <v>13</v>
      </c>
      <c r="T35" s="202">
        <f>AI19</f>
        <v>7</v>
      </c>
      <c r="U35" s="199">
        <f>AH23</f>
        <v>13</v>
      </c>
      <c r="V35" s="200">
        <f>AG23</f>
        <v>4</v>
      </c>
      <c r="W35" s="201">
        <f>AJ23</f>
        <v>6</v>
      </c>
      <c r="X35" s="202">
        <f>AI23</f>
        <v>13</v>
      </c>
      <c r="Y35" s="199">
        <f>AH27</f>
        <v>13</v>
      </c>
      <c r="Z35" s="200">
        <f>AG27</f>
        <v>0</v>
      </c>
      <c r="AA35" s="201">
        <f>AJ27</f>
        <v>12</v>
      </c>
      <c r="AB35" s="202">
        <f>AI27</f>
        <v>11</v>
      </c>
      <c r="AC35" s="199">
        <f>AH31</f>
        <v>11</v>
      </c>
      <c r="AD35" s="200">
        <f>AG31</f>
        <v>13</v>
      </c>
      <c r="AE35" s="201">
        <f>AJ31</f>
        <v>13</v>
      </c>
      <c r="AF35" s="202">
        <f>AI31</f>
        <v>6</v>
      </c>
      <c r="AG35" s="456"/>
      <c r="AH35" s="456"/>
      <c r="AI35" s="456"/>
      <c r="AJ35" s="457"/>
    </row>
    <row r="36" spans="3:36" ht="15" customHeight="1"/>
    <row r="37" spans="3:36" ht="15" customHeight="1"/>
    <row r="38" spans="3:36" ht="15" customHeight="1"/>
    <row r="39" spans="3:36" ht="15" customHeight="1"/>
    <row r="40" spans="3:36" ht="15" customHeight="1"/>
    <row r="41" spans="3:36" ht="15" customHeight="1"/>
    <row r="42" spans="3:36" ht="15" customHeight="1"/>
    <row r="43" spans="3:36" ht="15" customHeight="1"/>
    <row r="44" spans="3:36" ht="15" customHeight="1"/>
    <row r="45" spans="3:36" ht="15" customHeight="1"/>
    <row r="46" spans="3:36" ht="15" customHeight="1"/>
    <row r="47" spans="3:36" ht="15" customHeight="1"/>
    <row r="48" spans="3:36" ht="15" customHeight="1"/>
  </sheetData>
  <mergeCells count="155">
    <mergeCell ref="AO23:AP24"/>
    <mergeCell ref="AQ23:AR24"/>
    <mergeCell ref="AO15:AR16"/>
    <mergeCell ref="AO17:AR18"/>
    <mergeCell ref="AO19:AP20"/>
    <mergeCell ref="AQ19:AR20"/>
    <mergeCell ref="AO21:AP22"/>
    <mergeCell ref="AQ21:AR22"/>
    <mergeCell ref="AA32:AB32"/>
    <mergeCell ref="AC32:AD32"/>
    <mergeCell ref="AE32:AF32"/>
    <mergeCell ref="AG32:AJ35"/>
    <mergeCell ref="AO2:AO3"/>
    <mergeCell ref="O32:P32"/>
    <mergeCell ref="Q32:R32"/>
    <mergeCell ref="S32:T32"/>
    <mergeCell ref="U32:V32"/>
    <mergeCell ref="W32:X32"/>
    <mergeCell ref="Y32:Z32"/>
    <mergeCell ref="AA28:AB28"/>
    <mergeCell ref="AC28:AF31"/>
    <mergeCell ref="AG28:AH28"/>
    <mergeCell ref="AI28:AJ28"/>
    <mergeCell ref="C32:D35"/>
    <mergeCell ref="E32:F32"/>
    <mergeCell ref="G32:H32"/>
    <mergeCell ref="I32:J32"/>
    <mergeCell ref="K32:L32"/>
    <mergeCell ref="M32:N32"/>
    <mergeCell ref="O28:P28"/>
    <mergeCell ref="Q28:R28"/>
    <mergeCell ref="S28:T28"/>
    <mergeCell ref="U28:V28"/>
    <mergeCell ref="W28:X28"/>
    <mergeCell ref="M28:N28"/>
    <mergeCell ref="Y28:Z28"/>
    <mergeCell ref="AC24:AD24"/>
    <mergeCell ref="AE24:AF24"/>
    <mergeCell ref="AG24:AH24"/>
    <mergeCell ref="AI24:AJ24"/>
    <mergeCell ref="C28:D31"/>
    <mergeCell ref="E28:F28"/>
    <mergeCell ref="G28:H28"/>
    <mergeCell ref="I28:J28"/>
    <mergeCell ref="K28:L28"/>
    <mergeCell ref="O24:P24"/>
    <mergeCell ref="Q24:R24"/>
    <mergeCell ref="S24:T24"/>
    <mergeCell ref="U24:V24"/>
    <mergeCell ref="W24:X24"/>
    <mergeCell ref="Y24:AB27"/>
    <mergeCell ref="C24:D27"/>
    <mergeCell ref="E24:F24"/>
    <mergeCell ref="G24:H24"/>
    <mergeCell ref="I24:J24"/>
    <mergeCell ref="K24:L24"/>
    <mergeCell ref="M24:N24"/>
    <mergeCell ref="AI20:AJ20"/>
    <mergeCell ref="S20:T20"/>
    <mergeCell ref="U20:X23"/>
    <mergeCell ref="Y20:Z20"/>
    <mergeCell ref="AA20:AB20"/>
    <mergeCell ref="AC20:AD20"/>
    <mergeCell ref="AE20:AF20"/>
    <mergeCell ref="C20:D23"/>
    <mergeCell ref="E20:F20"/>
    <mergeCell ref="G20:H20"/>
    <mergeCell ref="I20:J20"/>
    <mergeCell ref="K20:L20"/>
    <mergeCell ref="M20:N20"/>
    <mergeCell ref="O20:P20"/>
    <mergeCell ref="Q20:R20"/>
    <mergeCell ref="AA16:AB16"/>
    <mergeCell ref="AC16:AD16"/>
    <mergeCell ref="AE16:AF16"/>
    <mergeCell ref="AG16:AH16"/>
    <mergeCell ref="AG20:AH20"/>
    <mergeCell ref="AI16:AJ16"/>
    <mergeCell ref="M16:N16"/>
    <mergeCell ref="O16:P16"/>
    <mergeCell ref="Q16:T19"/>
    <mergeCell ref="U16:V16"/>
    <mergeCell ref="W16:X16"/>
    <mergeCell ref="Y16:Z16"/>
    <mergeCell ref="AC12:AD12"/>
    <mergeCell ref="AE12:AF12"/>
    <mergeCell ref="AG12:AH12"/>
    <mergeCell ref="AI12:AJ12"/>
    <mergeCell ref="C16:D19"/>
    <mergeCell ref="E16:F16"/>
    <mergeCell ref="G16:H16"/>
    <mergeCell ref="I16:J16"/>
    <mergeCell ref="K16:L16"/>
    <mergeCell ref="Q12:R12"/>
    <mergeCell ref="S12:T12"/>
    <mergeCell ref="U12:V12"/>
    <mergeCell ref="W12:X12"/>
    <mergeCell ref="Y12:Z12"/>
    <mergeCell ref="AA12:AB12"/>
    <mergeCell ref="AC8:AD8"/>
    <mergeCell ref="S8:T8"/>
    <mergeCell ref="U8:V8"/>
    <mergeCell ref="W8:X8"/>
    <mergeCell ref="Y8:Z8"/>
    <mergeCell ref="AE8:AF8"/>
    <mergeCell ref="AG8:AH8"/>
    <mergeCell ref="AI8:AJ8"/>
    <mergeCell ref="C12:D15"/>
    <mergeCell ref="E12:F12"/>
    <mergeCell ref="G12:H12"/>
    <mergeCell ref="I12:J12"/>
    <mergeCell ref="K12:L12"/>
    <mergeCell ref="M12:P15"/>
    <mergeCell ref="Q8:R8"/>
    <mergeCell ref="AA8:AB8"/>
    <mergeCell ref="AC4:AD4"/>
    <mergeCell ref="AE4:AF4"/>
    <mergeCell ref="AG4:AH4"/>
    <mergeCell ref="AI4:AJ4"/>
    <mergeCell ref="C8:D11"/>
    <mergeCell ref="E8:F8"/>
    <mergeCell ref="G8:H8"/>
    <mergeCell ref="I8:L11"/>
    <mergeCell ref="M8:N8"/>
    <mergeCell ref="O8:P8"/>
    <mergeCell ref="Q4:R4"/>
    <mergeCell ref="S4:T4"/>
    <mergeCell ref="U4:V4"/>
    <mergeCell ref="W4:X4"/>
    <mergeCell ref="Y4:Z4"/>
    <mergeCell ref="AA4:AB4"/>
    <mergeCell ref="C4:D7"/>
    <mergeCell ref="E4:H7"/>
    <mergeCell ref="I4:J4"/>
    <mergeCell ref="K4:L4"/>
    <mergeCell ref="M4:N4"/>
    <mergeCell ref="O4:P4"/>
    <mergeCell ref="AQ2:AQ3"/>
    <mergeCell ref="AR2:AS3"/>
    <mergeCell ref="AT2:AU3"/>
    <mergeCell ref="AV2:AV3"/>
    <mergeCell ref="AW2:AW3"/>
    <mergeCell ref="C3:D3"/>
    <mergeCell ref="AL3:AM3"/>
    <mergeCell ref="Y2:AB3"/>
    <mergeCell ref="AC2:AF3"/>
    <mergeCell ref="AG2:AJ3"/>
    <mergeCell ref="AL2:AM2"/>
    <mergeCell ref="AP2:AP3"/>
    <mergeCell ref="C2:D2"/>
    <mergeCell ref="E2:H3"/>
    <mergeCell ref="I2:L3"/>
    <mergeCell ref="M2:P3"/>
    <mergeCell ref="Q2:T3"/>
    <mergeCell ref="U2:X3"/>
  </mergeCells>
  <conditionalFormatting sqref="E9:H11 E13:L15 E17:P19 E25:X25 E33:AF33 E29:AB30 E21:T23 E35:Y35 E34:F34 H34:AF34 E27:R27 F26:H26 F31:P31 R31:AB31 AA35:AF35 T27:X27 J26:X26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6" fitToWidth="0" orientation="landscape" r:id="rId1"/>
  <headerFooter alignWithMargins="0"/>
  <ignoredErrors>
    <ignoredError sqref="K4 O4 W4 S4 AA4 AE4 F9:F11 F13:F15 J13:J15 G12 O8 S8 W8 AA8 AE8 S12 W12 AA12 AE12 W16 AA16 AE16 AE20 AA20 AE24 G16 K16 F17:F19 J17:J19 N17:N19 G20 K20 O20 F21:F23 J21:J23 N21:N23 R21:R23 G24 F25:F27 J25:J27 K24 N25:N27 R25:R27 O24 S24 V25:V27 G28 F29:F31 J29:J31 K28 N29:N31 O28 R29:R31 S28 V29:V31 W28 Z29:Z31 F33:F35 G32 J33:J35 K32 N33:N35 O32 R33:R35 S32 V33:V35 W32 Z33:Z35 AA32 AD33:AD35 M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MČR 2015 - týmy</vt:lpstr>
      <vt:lpstr>soupisky 1. liga</vt:lpstr>
      <vt:lpstr>soupisky extraliga</vt:lpstr>
      <vt:lpstr>rozpis 1. liga</vt:lpstr>
      <vt:lpstr>rozpis extraliga</vt:lpstr>
      <vt:lpstr>tabulka 1. liga - západ</vt:lpstr>
      <vt:lpstr>tabulka 1.liga - východ</vt:lpstr>
      <vt:lpstr>Play-off 1. ligy</vt:lpstr>
      <vt:lpstr>tabulka extraliga</vt:lpstr>
      <vt:lpstr>zápis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 Michálek</cp:lastModifiedBy>
  <cp:lastPrinted>2015-10-04T12:07:12Z</cp:lastPrinted>
  <dcterms:created xsi:type="dcterms:W3CDTF">1997-01-24T11:07:25Z</dcterms:created>
  <dcterms:modified xsi:type="dcterms:W3CDTF">2020-04-05T09:06:14Z</dcterms:modified>
</cp:coreProperties>
</file>